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.pup\Desktop\"/>
    </mc:Choice>
  </mc:AlternateContent>
  <workbookProtection workbookAlgorithmName="SHA-512" workbookHashValue="2xZo3Fpuug1GlUeezdULVmyG3jbxH2ZEU2hJ105T6qJyOBoCTPLAqPrNyB/zq0gifAGBwJkR3rCo0tAPyRNG2g==" workbookSaltValue="Qkl9hfg+zLkVjBFHOP92ag==" workbookSpinCount="100000" lockStructure="1"/>
  <bookViews>
    <workbookView xWindow="-120" yWindow="-120" windowWidth="11268" windowHeight="8652" tabRatio="336"/>
  </bookViews>
  <sheets>
    <sheet name="GMINY" sheetId="1" r:id="rId1"/>
    <sheet name="Katalog gmina" sheetId="4" state="hidden" r:id="rId2"/>
    <sheet name="GMINY półroczne" sheetId="3" r:id="rId3"/>
    <sheet name="POWIATY" sheetId="2" r:id="rId4"/>
  </sheets>
  <externalReferences>
    <externalReference r:id="rId5"/>
  </externalReferences>
  <definedNames>
    <definedName name="gminy">OFFSET([1]gminy!$B$2,0,0,29-COUNT([1]gminy!$B$2:$B$30),1)</definedName>
    <definedName name="powiaty">[1]gminy!$A$2:$A$23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D110" i="1" l="1"/>
  <c r="E112" i="1"/>
  <c r="H105" i="1"/>
  <c r="G110" i="1"/>
  <c r="D66" i="2"/>
  <c r="F48" i="1"/>
  <c r="E22" i="3"/>
  <c r="E110" i="1"/>
  <c r="F110" i="1"/>
  <c r="C30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2" i="4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2" i="4"/>
  <c r="E5" i="2" l="1"/>
  <c r="A1" i="2"/>
  <c r="F5" i="3"/>
  <c r="A1" i="3"/>
  <c r="F63" i="1"/>
  <c r="D26" i="1"/>
  <c r="F5" i="1"/>
  <c r="F229" i="4"/>
  <c r="F225" i="4"/>
  <c r="F220" i="4"/>
  <c r="F216" i="4"/>
  <c r="F211" i="4"/>
  <c r="F206" i="4"/>
  <c r="F202" i="4"/>
  <c r="F198" i="4"/>
  <c r="F194" i="4"/>
  <c r="F189" i="4"/>
  <c r="F185" i="4"/>
  <c r="F181" i="4"/>
  <c r="F176" i="4"/>
  <c r="F172" i="4"/>
  <c r="F168" i="4"/>
  <c r="F164" i="4"/>
  <c r="F159" i="4"/>
  <c r="F154" i="4"/>
  <c r="F150" i="4"/>
  <c r="F146" i="4"/>
  <c r="F142" i="4"/>
  <c r="F137" i="4"/>
  <c r="F133" i="4"/>
  <c r="F129" i="4"/>
  <c r="F125" i="4"/>
  <c r="F120" i="4"/>
  <c r="F116" i="4"/>
  <c r="F111" i="4"/>
  <c r="F107" i="4"/>
  <c r="F103" i="4"/>
  <c r="F99" i="4"/>
  <c r="F95" i="4"/>
  <c r="F90" i="4"/>
  <c r="F86" i="4"/>
  <c r="F82" i="4"/>
  <c r="F78" i="4"/>
  <c r="F73" i="4"/>
  <c r="F69" i="4"/>
  <c r="F65" i="4"/>
  <c r="F60" i="4"/>
  <c r="F55" i="4"/>
  <c r="F51" i="4"/>
  <c r="F46" i="4"/>
  <c r="F41" i="4"/>
  <c r="F37" i="4"/>
  <c r="F33" i="4"/>
  <c r="F232" i="4"/>
  <c r="A1" i="1"/>
  <c r="F34" i="4" l="1"/>
  <c r="F38" i="4"/>
  <c r="F43" i="4"/>
  <c r="F47" i="4"/>
  <c r="F52" i="4"/>
  <c r="F57" i="4"/>
  <c r="F61" i="4"/>
  <c r="F66" i="4"/>
  <c r="F70" i="4"/>
  <c r="F74" i="4"/>
  <c r="F79" i="4"/>
  <c r="F83" i="4"/>
  <c r="F87" i="4"/>
  <c r="F91" i="4"/>
  <c r="F96" i="4"/>
  <c r="F100" i="4"/>
  <c r="F104" i="4"/>
  <c r="F108" i="4"/>
  <c r="F112" i="4"/>
  <c r="F117" i="4"/>
  <c r="F121" i="4"/>
  <c r="F126" i="4"/>
  <c r="F130" i="4"/>
  <c r="F134" i="4"/>
  <c r="F138" i="4"/>
  <c r="F143" i="4"/>
  <c r="F147" i="4"/>
  <c r="F151" i="4"/>
  <c r="F155" i="4"/>
  <c r="F160" i="4"/>
  <c r="F165" i="4"/>
  <c r="F169" i="4"/>
  <c r="F173" i="4"/>
  <c r="F177" i="4"/>
  <c r="F182" i="4"/>
  <c r="F186" i="4"/>
  <c r="F191" i="4"/>
  <c r="F195" i="4"/>
  <c r="F199" i="4"/>
  <c r="F203" i="4"/>
  <c r="F208" i="4"/>
  <c r="F212" i="4"/>
  <c r="F217" i="4"/>
  <c r="F221" i="4"/>
  <c r="F226" i="4"/>
  <c r="F230" i="4"/>
  <c r="F35" i="4"/>
  <c r="F39" i="4"/>
  <c r="F44" i="4"/>
  <c r="F48" i="4"/>
  <c r="F53" i="4"/>
  <c r="F58" i="4"/>
  <c r="F62" i="4"/>
  <c r="F67" i="4"/>
  <c r="F71" i="4"/>
  <c r="F76" i="4"/>
  <c r="F80" i="4"/>
  <c r="F84" i="4"/>
  <c r="F88" i="4"/>
  <c r="F92" i="4"/>
  <c r="F97" i="4"/>
  <c r="F101" i="4"/>
  <c r="F105" i="4"/>
  <c r="F109" i="4"/>
  <c r="F113" i="4"/>
  <c r="F118" i="4"/>
  <c r="F122" i="4"/>
  <c r="F127" i="4"/>
  <c r="F131" i="4"/>
  <c r="F135" i="4"/>
  <c r="F139" i="4"/>
  <c r="F144" i="4"/>
  <c r="F148" i="4"/>
  <c r="F152" i="4"/>
  <c r="F157" i="4"/>
  <c r="F161" i="4"/>
  <c r="F166" i="4"/>
  <c r="F170" i="4"/>
  <c r="F174" i="4"/>
  <c r="F178" i="4"/>
  <c r="F183" i="4"/>
  <c r="F187" i="4"/>
  <c r="F192" i="4"/>
  <c r="F196" i="4"/>
  <c r="F200" i="4"/>
  <c r="F204" i="4"/>
  <c r="F209" i="4"/>
  <c r="F214" i="4"/>
  <c r="F218" i="4"/>
  <c r="F222" i="4"/>
  <c r="F227" i="4"/>
  <c r="F231" i="4"/>
  <c r="F36" i="4"/>
  <c r="F40" i="4"/>
  <c r="F45" i="4"/>
  <c r="F49" i="4"/>
  <c r="F54" i="4"/>
  <c r="F59" i="4"/>
  <c r="F63" i="4"/>
  <c r="F68" i="4"/>
  <c r="F72" i="4"/>
  <c r="F77" i="4"/>
  <c r="F81" i="4"/>
  <c r="F85" i="4"/>
  <c r="F89" i="4"/>
  <c r="F94" i="4"/>
  <c r="F98" i="4"/>
  <c r="F102" i="4"/>
  <c r="F106" i="4"/>
  <c r="F110" i="4"/>
  <c r="F115" i="4"/>
  <c r="F119" i="4"/>
  <c r="F123" i="4"/>
  <c r="F128" i="4"/>
  <c r="F132" i="4"/>
  <c r="F136" i="4"/>
  <c r="F140" i="4"/>
  <c r="F145" i="4"/>
  <c r="F149" i="4"/>
  <c r="F153" i="4"/>
  <c r="F158" i="4"/>
  <c r="F162" i="4"/>
  <c r="F167" i="4"/>
  <c r="F171" i="4"/>
  <c r="F175" i="4"/>
  <c r="F179" i="4"/>
  <c r="F184" i="4"/>
  <c r="F188" i="4"/>
  <c r="F193" i="4"/>
  <c r="F197" i="4"/>
  <c r="F201" i="4"/>
  <c r="F205" i="4"/>
  <c r="F210" i="4"/>
  <c r="F215" i="4"/>
  <c r="F219" i="4"/>
  <c r="F223" i="4"/>
  <c r="F228" i="4"/>
  <c r="D9" i="1" l="1"/>
  <c r="G58" i="2" l="1"/>
  <c r="H100" i="1"/>
  <c r="F9" i="1" l="1"/>
  <c r="E9" i="3"/>
  <c r="H109" i="1"/>
  <c r="H101" i="1"/>
  <c r="G63" i="2"/>
  <c r="G62" i="2"/>
  <c r="G61" i="2"/>
  <c r="G60" i="2"/>
  <c r="G59" i="2"/>
  <c r="G64" i="2" l="1"/>
  <c r="E21" i="3" l="1"/>
  <c r="F47" i="1"/>
  <c r="H108" i="1" l="1"/>
  <c r="H107" i="1"/>
  <c r="H106" i="1"/>
  <c r="H104" i="1"/>
  <c r="H103" i="1"/>
  <c r="H102" i="1"/>
  <c r="H110" i="1" l="1"/>
  <c r="F64" i="2"/>
  <c r="E64" i="2"/>
  <c r="D64" i="2"/>
  <c r="C64" i="2"/>
  <c r="E13" i="2"/>
  <c r="F34" i="1" l="1"/>
  <c r="E20" i="3" l="1"/>
  <c r="F46" i="1"/>
</calcChain>
</file>

<file path=xl/sharedStrings.xml><?xml version="1.0" encoding="utf-8"?>
<sst xmlns="http://schemas.openxmlformats.org/spreadsheetml/2006/main" count="1111" uniqueCount="683">
  <si>
    <t>szt.</t>
  </si>
  <si>
    <r>
      <t>Liczba osób objętych działaniami informacyjnymi i edukacyjnymi (</t>
    </r>
    <r>
      <rPr>
        <i/>
        <sz val="9"/>
        <color theme="1"/>
        <rFont val="Arial"/>
        <family val="2"/>
        <charset val="238"/>
      </rPr>
      <t>łącznie z akcjami informacyjnymi dotyczącymi uchwały antysmogowej i dostępnych dofinansowaniach do wymiany źródeł ciepła wśród mieszkańców</t>
    </r>
    <r>
      <rPr>
        <sz val="9"/>
        <color theme="1"/>
        <rFont val="Arial"/>
        <family val="2"/>
        <charset val="238"/>
      </rPr>
      <t>)</t>
    </r>
  </si>
  <si>
    <t>1.</t>
  </si>
  <si>
    <t>2.</t>
  </si>
  <si>
    <t>1.1.</t>
  </si>
  <si>
    <t>1.2.</t>
  </si>
  <si>
    <t>1.3.</t>
  </si>
  <si>
    <t>1.4.</t>
  </si>
  <si>
    <t>1.5.</t>
  </si>
  <si>
    <t>1.6.</t>
  </si>
  <si>
    <t>podmiotów</t>
  </si>
  <si>
    <t>punktów</t>
  </si>
  <si>
    <t>osób</t>
  </si>
  <si>
    <t>akcji informacyjnych</t>
  </si>
  <si>
    <t>Działanie przewidziane w Programie ochrony powietrza</t>
  </si>
  <si>
    <t>Wskaźnik ilościowy</t>
  </si>
  <si>
    <t>2.1.</t>
  </si>
  <si>
    <t>2.2.</t>
  </si>
  <si>
    <t>2.3.</t>
  </si>
  <si>
    <t>2.4.</t>
  </si>
  <si>
    <t>2.5.</t>
  </si>
  <si>
    <t>budynków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</si>
  <si>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</si>
  <si>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</si>
  <si>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3.</t>
  </si>
  <si>
    <t>3.1.</t>
  </si>
  <si>
    <t>3.2.</t>
  </si>
  <si>
    <t>3.3.</t>
  </si>
  <si>
    <t>3.4.</t>
  </si>
  <si>
    <r>
      <t>kontroli</t>
    </r>
    <r>
      <rPr>
        <sz val="9"/>
        <color theme="1"/>
        <rFont val="Arial"/>
        <family val="2"/>
        <charset val="238"/>
      </rPr>
      <t> </t>
    </r>
  </si>
  <si>
    <t>Liczba udzielonych pouczeń</t>
  </si>
  <si>
    <t>zł</t>
  </si>
  <si>
    <t>Liczba spraw skierowanych do sądu</t>
  </si>
  <si>
    <t>4.</t>
  </si>
  <si>
    <t>4.1.</t>
  </si>
  <si>
    <t>4.2.</t>
  </si>
  <si>
    <t>5.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</si>
  <si>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</si>
  <si>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</si>
  <si>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</si>
  <si>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</si>
  <si>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</si>
  <si>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</si>
  <si>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</si>
  <si>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</si>
  <si>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4.5.</t>
  </si>
  <si>
    <t>naruszenia</t>
  </si>
  <si>
    <r>
      <t xml:space="preserve">Liczba wykrytych wykroczeń w zakresie naruszenia </t>
    </r>
    <r>
      <rPr>
        <b/>
        <u/>
        <sz val="10"/>
        <rFont val="Arial"/>
        <family val="2"/>
        <charset val="238"/>
      </rPr>
      <t>zapisów uchwały antysmogowej</t>
    </r>
  </si>
  <si>
    <t>pouczeń</t>
  </si>
  <si>
    <t>mandatów</t>
  </si>
  <si>
    <t>spraw</t>
  </si>
  <si>
    <r>
      <t xml:space="preserve">Liczba wykrytych wykroczeń w zakresie </t>
    </r>
    <r>
      <rPr>
        <b/>
        <u/>
        <sz val="10"/>
        <rFont val="Arial"/>
        <family val="2"/>
        <charset val="238"/>
      </rPr>
      <t>spalania odpadów i pozostałości roślinnych</t>
    </r>
  </si>
  <si>
    <t>kontroli </t>
  </si>
  <si>
    <t>Liczba wszystkich pobranych próbek popiołu</t>
  </si>
  <si>
    <t>próbek popiołu</t>
  </si>
  <si>
    <t>parkingów</t>
  </si>
  <si>
    <t>miejsc parkingowych</t>
  </si>
  <si>
    <r>
      <t>km</t>
    </r>
    <r>
      <rPr>
        <sz val="9"/>
        <rFont val="Arial"/>
        <family val="2"/>
        <charset val="238"/>
      </rPr>
      <t>²</t>
    </r>
  </si>
  <si>
    <t>km</t>
  </si>
  <si>
    <t>Liczba stacji ładowania pojazdów elektrycznych na terenie gminy</t>
  </si>
  <si>
    <t>w tym utworzonych w roku sprawozdawczym</t>
  </si>
  <si>
    <t>Liczba parkingów Park&amp;Ride na terenie gminy oraz całkowita liczba miejsc parkingowych na tych parkingach</t>
  </si>
  <si>
    <t>Liczba parkingów Bike&amp;Ride na terenie gminy oraz całkowita liczba miejsc parkingowych na tych parkingach</t>
  </si>
  <si>
    <t>stref</t>
  </si>
  <si>
    <t>Liczba i powierzchnia stref czystego transportu funkcjonujących na terenie gminy</t>
  </si>
  <si>
    <t>1.1.1.</t>
  </si>
  <si>
    <t>Długość tras alternatywnych przejazdu pojazdów (obwodnice, drogi alternatywne) na terenie gminy</t>
  </si>
  <si>
    <t>stacji ładowania</t>
  </si>
  <si>
    <t>akcji edukacyjnych</t>
  </si>
  <si>
    <t>Ograniczenie emisji z transportu</t>
  </si>
  <si>
    <t>Koszty realizacji działań</t>
  </si>
  <si>
    <t>6.</t>
  </si>
  <si>
    <t>PLAN DZIAŁAN KRÓTKOTERMINOWYCH</t>
  </si>
  <si>
    <t>kontroli</t>
  </si>
  <si>
    <t>dni</t>
  </si>
  <si>
    <t>Opis realizacji:</t>
  </si>
  <si>
    <t>akcji</t>
  </si>
  <si>
    <t>Liczba stacji diagnostycznych działających na terenie powiatu</t>
  </si>
  <si>
    <t>Liczba przeprowadzonych kontroli stacji diagnostycznych</t>
  </si>
  <si>
    <t>Liczba akcji weryfikacji pojazdów poruszających się po drogach pod kątem emisji spalin (zainicjowanych przez Starostę)</t>
  </si>
  <si>
    <t>stacji</t>
  </si>
  <si>
    <t>Liczba przeprowadzonych ogółem postępowań kompensacyjnych przy wydawaniu pozwoleń na emisję lub zintegrowanych</t>
  </si>
  <si>
    <t>Liczba postępowań kompensacyjnych, w których dokonano redukcji emisji z indywidualnych źródeł ciepła</t>
  </si>
  <si>
    <t>Liczba wykrytych wykroczeń</t>
  </si>
  <si>
    <t>postępowań</t>
  </si>
  <si>
    <t>Liczba i powierzchnia nowo wybudowanych budynków mieszkalnych, które wykorzystują niskoemisyjne lub zeroemisyjne źródła ciepła, tj. urządzenia spełniające co najmniej wymagania ekoprojektu</t>
  </si>
  <si>
    <t>ścieżek</t>
  </si>
  <si>
    <t>Wykorzystanie odnawialnych źródeł energii</t>
  </si>
  <si>
    <t>Podłączeniem do sieci ciepłowniczej</t>
  </si>
  <si>
    <t>Ogrzewaniem gazowym</t>
  </si>
  <si>
    <t>Ogrzewaniem elektrycznym</t>
  </si>
  <si>
    <t>Ogrzewaniem olejowym</t>
  </si>
  <si>
    <t>Kotłem węglowym spełniającym wymagania ekoprojektu</t>
  </si>
  <si>
    <t>Kotłem na biomasę spełniającym wymagania ekoprojektu</t>
  </si>
  <si>
    <t>Innym źródłem ogrzewania</t>
  </si>
  <si>
    <t>Opis realizacji</t>
  </si>
  <si>
    <t>Liczba budynków użyteczności publicznej w gminie, w których w roku sprawozdawczym zainstalowano odnawialne źródła energii </t>
  </si>
  <si>
    <t>3.5.</t>
  </si>
  <si>
    <t>3.6.</t>
  </si>
  <si>
    <t>3.7.</t>
  </si>
  <si>
    <t>3.8.</t>
  </si>
  <si>
    <t>3.9.</t>
  </si>
  <si>
    <r>
      <t>Liczba przeprowadzonych kontroli w zakresie przestrzegania uchwały antysmogowej i spalania odpadów bądź pozostałości roślinnych (</t>
    </r>
    <r>
      <rPr>
        <b/>
        <u/>
        <sz val="10"/>
        <rFont val="Arial"/>
        <family val="2"/>
        <charset val="238"/>
      </rPr>
      <t>kontrole interwencyjne i planowe</t>
    </r>
    <r>
      <rPr>
        <sz val="10"/>
        <rFont val="Arial"/>
        <family val="2"/>
        <charset val="238"/>
      </rPr>
      <t>)</t>
    </r>
  </si>
  <si>
    <t>Liczba i łączna wartość wystawionych mandatów</t>
  </si>
  <si>
    <t>Liczba pojazdów ekologicznych zakupionych przez gminę (autobusy elektryczne, autobusy hybrydowe, autobusy zasilane gazem LPG/LNG/CNG, autobusy spełniające co najmniej normę emisji spalin EURO 6, samochody ekologiczne)</t>
  </si>
  <si>
    <t>KOSZTY REALIZACJI DZIAŁAŃ</t>
  </si>
  <si>
    <t>Inwentaryzacja źródeł ogrzewania budynków i OZE</t>
  </si>
  <si>
    <t>Liczba pojazdów ekologicznych zakupionych przez powiat (autobusy elektryczne, autobusy hybrydowe, autobusy zasilane gazem LPG/LNG/CNG, autobusy spełniające co najmniej normę emisji spalin EURO 6, samochody ekologiczne)</t>
  </si>
  <si>
    <t>pozwoleń</t>
  </si>
  <si>
    <t>wykroczeń</t>
  </si>
  <si>
    <t>Zatrudnienie Ekodoradcy ds. klimatu</t>
  </si>
  <si>
    <t>Liczba dni, w których powiatowe CZK przekazywało powiadomienia o II stopniu zagrożenia</t>
  </si>
  <si>
    <t>Liczba dni, w których powiatowe CZK przekazywało powiadomienia o III stopniu zagrożenia</t>
  </si>
  <si>
    <t>Liczba podmiotów i instytucji, do których przekazywane są powiadomienia o wprowadzeniu stopnia zagrożenia zanieczyszczeniem powietrza</t>
  </si>
  <si>
    <t>naruszeń</t>
  </si>
  <si>
    <t>Liczba kontroli przeprowadzonych przez Powiatowego Inspektora Nadzoru Budowlanego w związku z zakazem prac budowlanych związanych z emisją pyłu do powietrza w obszarach zabudowanych wprowadzonym w przypadku III stopnia</t>
  </si>
  <si>
    <t>Odnawialnym źródłem energii (pompa ciepła)</t>
  </si>
  <si>
    <t>Likwidacja ogrzewania (brak zastąpienia przez inne źródło ciepła)</t>
  </si>
  <si>
    <t>Pompy ciepła</t>
  </si>
  <si>
    <t>Panele fotowoltaiczne</t>
  </si>
  <si>
    <t>Kolektory słoneczne</t>
  </si>
  <si>
    <t>Inne odnawialne źródła energii</t>
  </si>
  <si>
    <t>Łączne roczne zużycie energii elektrycznej w budynkach użyteczności publicznej będących własnością gminy</t>
  </si>
  <si>
    <t>Łączne roczne zużycie energii elektrycznej pochodzącej z odnawialnych źródeł energii w budynkach użyteczności publicznej będących własnością gminy</t>
  </si>
  <si>
    <t>MWh</t>
  </si>
  <si>
    <t>Środki własne gminy</t>
  </si>
  <si>
    <t>Środki unijne (RPO, LIFE, inne)</t>
  </si>
  <si>
    <t>Suma</t>
  </si>
  <si>
    <t>Prowadzenie kontroli w zakresie naruszeń przepisów o ochronie powietrza</t>
  </si>
  <si>
    <t>Inne działania nieinwestycyjne związane z ochroną powietrza</t>
  </si>
  <si>
    <t>Środki NFOŚiGW / WFOŚiGW</t>
  </si>
  <si>
    <t>Inne działania inwestycyjne związane z wymianą kotłów, poprawą efektywności energetycznej i instalacją oze</t>
  </si>
  <si>
    <t>Inne działania inwestycyjne związane z ograniczeniem emisji z transportu</t>
  </si>
  <si>
    <t>Zatrudnienie Ekodoradców i prowadzenie punktów obsługi programu Czyste Powietrze</t>
  </si>
  <si>
    <t>Działanie edukacyjne i informacyjne dotyczące ochrony powietrza</t>
  </si>
  <si>
    <t>Poprawa efektywności energetycznej i instalacja oze w budynkach użyteczności publicznej</t>
  </si>
  <si>
    <t>Wymiana kotłów i poprawa efektywności energetycznej</t>
  </si>
  <si>
    <t>Liczba budynków użyteczności publicznej, w których przeprowadzono termomodernizację w roku sprawozdawczym</t>
  </si>
  <si>
    <t>Kontrole przestrzegania uchwały antysmogowej i zakazu spalania odpadów</t>
  </si>
  <si>
    <t>Działania wspierające</t>
  </si>
  <si>
    <t>Liczba prowadzonych punktów obsługi Programu Czyste Powietrze</t>
  </si>
  <si>
    <t>Urządzenia grzewcze spalające biomasę</t>
  </si>
  <si>
    <t>Liczba budynków lub lokali, w których zainstalowano odnawialne źródła energii, w tym:</t>
  </si>
  <si>
    <t>Realizacja programu osłonowego dla osób dotkniętych ubóstwem energetycznym (dopłata do wyższych kosztów ogrzewania)</t>
  </si>
  <si>
    <t>OPIS DZIAŁAŃ GMINY ZWIĄZANYCH Z OCHRONĄ POWIETRZA</t>
  </si>
  <si>
    <t>Liczba podmiotów i instytucji w bazie kontaktowej placówek powiadamianych o wprowadzeniu stopnia zagrożenia zanieczyszczeniem powietrza (nie dotyczy osób prywatnych)</t>
  </si>
  <si>
    <t>Łączna liczba kontroli spalania odpadów lub pozostałości roślinnych w okresie obowiązywania 1 stopnia zagrożenia</t>
  </si>
  <si>
    <t>Łączna liczba kontroli spalania odpadów lub pozostałości roślinnych w okresie obowiązywania 2 stopnia zagrożenia</t>
  </si>
  <si>
    <t>Łączna liczba kontroli spalania odpadów lub pozostałości roślinnych w okresie obowiązywania 3 stopnia zagrożenia</t>
  </si>
  <si>
    <t>w tym interwencyjnych</t>
  </si>
  <si>
    <t>2.1.1.</t>
  </si>
  <si>
    <t>2.1.2.</t>
  </si>
  <si>
    <t>2.1.3.</t>
  </si>
  <si>
    <t>2.1.4.</t>
  </si>
  <si>
    <t>2.1.5.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</si>
  <si>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</si>
  <si>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Poprawa efektywności energetycznej i wykorzystanie odnawialnych źródeł energii</t>
  </si>
  <si>
    <t>Liczba wykrytych naruszeń podczas akcji weryfikacji pojazdów w zakresie badań emisji lub stanu technicznego pojazdu</t>
  </si>
  <si>
    <t>Liczba naruszeń wykrytych w wyniku kontroli stacji diagnostycznych</t>
  </si>
  <si>
    <t>w tym kontroli interwencyjnych</t>
  </si>
  <si>
    <t>Liczba przeprowadzonych kontroli podmiotów prowadzących działalność gospodarczą w zakresie ochrony powietrza</t>
  </si>
  <si>
    <r>
      <t xml:space="preserve">Liczba wydanych pozwoleń na wprowadzanie gazów lub pyłów do powietrza oraz pozwoleń zintegrowanych w ciągu roku, </t>
    </r>
    <r>
      <rPr>
        <b/>
        <sz val="10"/>
        <rFont val="Arial"/>
        <family val="2"/>
        <charset val="238"/>
      </rPr>
      <t>w których wprowadzono obowiązek wdrożenia działań ograniczających emisję pyłu do powietrza z instalacji w przypadku wprowadzenia 3 stopnia zagrożenia zanieczyszczeniem powietrza</t>
    </r>
  </si>
  <si>
    <t>OPIS DZIAŁAŃ POWIATU ZWIĄZANYCH Z OCHRONĄ POWIETRZA</t>
  </si>
  <si>
    <t xml:space="preserve">Prowadzenie kontroli podmiotów prowadzących działalność gospodarczą w zakresie naruszeń przepisów o ochronie powietrza </t>
  </si>
  <si>
    <t>Działania edukacyjne i informacyjne dotyczące ochrony powietrza i klimatu</t>
  </si>
  <si>
    <t>Środki własne powiatu</t>
  </si>
  <si>
    <t>Inne</t>
  </si>
  <si>
    <t>Działanie</t>
  </si>
  <si>
    <t xml:space="preserve">Działanie </t>
  </si>
  <si>
    <t>stanowisk</t>
  </si>
  <si>
    <t>W punkcie 4.3. proszę uwzględnić jedynie te przypadki, w których naruszono zakaz spalania odpadów i pozostałości roślinnych.</t>
  </si>
  <si>
    <t>W punkcie 4.2. proszę uwzględnić jedynie te przypadki, w których naruszono przepisy zawarte w uchwałach antysmogowych.</t>
  </si>
  <si>
    <r>
      <t xml:space="preserve">Liczba przeprowadzonych akcji edukacyjnych </t>
    </r>
    <r>
      <rPr>
        <b/>
        <sz val="10"/>
        <rFont val="Arial"/>
        <family val="2"/>
        <charset val="238"/>
      </rPr>
      <t>promujących wykorzystanie zrównoważonych form transportu</t>
    </r>
  </si>
  <si>
    <t>Inne (np. środki własne mieszkańców)</t>
  </si>
  <si>
    <r>
      <rPr>
        <sz val="10"/>
        <color theme="1"/>
        <rFont val="Arial"/>
        <family val="2"/>
        <charset val="238"/>
      </rPr>
      <t xml:space="preserve">W punkcie 1.1. należy wskazać liczbę </t>
    </r>
    <r>
      <rPr>
        <b/>
        <sz val="10"/>
        <color theme="1"/>
        <rFont val="Arial"/>
        <family val="2"/>
        <charset val="238"/>
      </rPr>
      <t>stanowisk</t>
    </r>
    <r>
      <rPr>
        <sz val="10"/>
        <color theme="1"/>
        <rFont val="Arial"/>
        <family val="2"/>
        <charset val="238"/>
      </rPr>
      <t xml:space="preserve"> Ekodoradców. </t>
    </r>
    <r>
      <rPr>
        <b/>
        <u/>
        <sz val="10"/>
        <color theme="1"/>
        <rFont val="Arial"/>
        <family val="2"/>
        <charset val="238"/>
      </rPr>
      <t>Nie należy</t>
    </r>
    <r>
      <rPr>
        <sz val="10"/>
        <color theme="1"/>
        <rFont val="Arial"/>
        <family val="2"/>
        <charset val="238"/>
      </rPr>
      <t xml:space="preserve"> podawać liczby osób, które w roku sprawozdawczym były zatrudnione na stanowisku Ekodoradcy.</t>
    </r>
  </si>
  <si>
    <t>Liczba wykrytych przez PINB naruszeń związanych z zakazem prac budowlanych obowiązujących w dni, w których wprowadzono III stopień zagrożenia</t>
  </si>
  <si>
    <t>Liczba stanowisk Ekodoradców w urzędzie</t>
  </si>
  <si>
    <t>Liczba stanowisk Ekodoradcy ds. klimatu w urzędzie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</si>
  <si>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</si>
  <si>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</si>
  <si>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</si>
  <si>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</si>
  <si>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</si>
  <si>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</si>
  <si>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</si>
  <si>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</si>
  <si>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poziom inwentaryzacji źródeł ogrzewania w gminie</t>
  </si>
  <si>
    <t>udział energii elektrycznej pochodzącej z odnawialnych źródeł energii w całkowitym zużyciu energii elektrycznej</t>
  </si>
  <si>
    <t>Liczba budynków użyteczności publicznej będących własnością powiatu, w których w roku sprawozdawczym zainstalowano odnawialne źródła energii </t>
  </si>
  <si>
    <t>Liczba budynków użyteczności publicznej będących własnością powiatu, w których przeprowadzono termomodernizację w roku sprawozdawczym</t>
  </si>
  <si>
    <t>Łączne roczne zużycie energii elektrycznej w budynkach użyteczności publicznej będących własnością powiatu</t>
  </si>
  <si>
    <t>Łączne roczne zużycie energii elektrycznej pochodzącej z odnawialnych źródeł energii w budynkach użyteczności publicznej będących własnością powiatu</t>
  </si>
  <si>
    <t>Inne działania nieinwestycyjne związane z ochroną powietrza i klimatu</t>
  </si>
  <si>
    <t>Liczba pozostałych akcji informacyjnych i edukacyjnych w zakresie ochrony powietrza</t>
  </si>
  <si>
    <t>3.10.</t>
  </si>
  <si>
    <t>lokali/budynków</t>
  </si>
  <si>
    <t>Liczba miejsc parkingowych, dla których wprowadzono wyższe opłaty za parkowanie (tj. liczba miejsc znajdujących się w strefie płatnego parkowania)</t>
  </si>
  <si>
    <t>Dochody własne gminy za rok sprawozdawczy</t>
  </si>
  <si>
    <t>Dochody własne powiatu za rok sprawozdawczy</t>
  </si>
  <si>
    <t>3.11.</t>
  </si>
  <si>
    <t>procent budynków i lokali w gminie</t>
  </si>
  <si>
    <t>% dochodów własnych gminy przeznaczony na działania związane z ochroną powietrza</t>
  </si>
  <si>
    <t>% dochodów własnych powiatu przeznaczony na działania związane z ochroną powietrza</t>
  </si>
  <si>
    <t>7.</t>
  </si>
  <si>
    <t>8.</t>
  </si>
  <si>
    <t>9.</t>
  </si>
  <si>
    <t>10.</t>
  </si>
  <si>
    <t>4.1.1.</t>
  </si>
  <si>
    <r>
      <rPr>
        <u/>
        <sz val="10"/>
        <rFont val="Arial"/>
        <family val="2"/>
        <charset val="238"/>
      </rPr>
      <t>Długość</t>
    </r>
    <r>
      <rPr>
        <sz val="10"/>
        <rFont val="Arial"/>
        <family val="2"/>
        <charset val="238"/>
      </rPr>
      <t xml:space="preserve"> ścieżek rowerowych na terenie gminy</t>
    </r>
  </si>
  <si>
    <t>Ograniczenie emisji z działalności gospodarczej</t>
  </si>
  <si>
    <t>5.1.</t>
  </si>
  <si>
    <t>5.1.1.</t>
  </si>
  <si>
    <t>5.2.</t>
  </si>
  <si>
    <t>5.2.1.</t>
  </si>
  <si>
    <t>5.3.</t>
  </si>
  <si>
    <t>5.3.1.</t>
  </si>
  <si>
    <t>5.4.</t>
  </si>
  <si>
    <t>5.5.</t>
  </si>
  <si>
    <t>5.6.</t>
  </si>
  <si>
    <t>5.6.1.</t>
  </si>
  <si>
    <t>5.7.</t>
  </si>
  <si>
    <t>Liczba wszystkich lokali/budynków mieszkalnych i niemieszkalnych na terenie gminy</t>
  </si>
  <si>
    <t>Liczba lokali/budynków, w których dokonano inwentaryzacji źródeł ogrzewania i wprowadzono informacje do elektronicznej bazy danych</t>
  </si>
  <si>
    <t>Liczba zinwentaryzowanych lokali/budynków, w których wymagana jest wymiana źródła ciepła do końca 2022 roku</t>
  </si>
  <si>
    <t>Liczba zinwentaryzowanych lokali/budynków, w których wymagana jest wymiana źródła ciepła do końca 2026 roku</t>
  </si>
  <si>
    <t>W punktach 3.7.-3.10. w przypadku budynków mieszkalnych jednorodzinnych należy wskazać liczbę budynków, a w przypadku budynków wielolokalowych - liczbę lokali.</t>
  </si>
  <si>
    <t>5.7.1.</t>
  </si>
  <si>
    <t>5.8.</t>
  </si>
  <si>
    <t>5.9.</t>
  </si>
  <si>
    <t>5.10.</t>
  </si>
  <si>
    <t>6.1.</t>
  </si>
  <si>
    <t>6.2.</t>
  </si>
  <si>
    <t>6.3.</t>
  </si>
  <si>
    <t>6.4.</t>
  </si>
  <si>
    <t>6.5.</t>
  </si>
  <si>
    <t>2.6.</t>
  </si>
  <si>
    <t>2.7.</t>
  </si>
  <si>
    <t>3.3.1.</t>
  </si>
  <si>
    <t>3.3.2.</t>
  </si>
  <si>
    <t>3.3.3.</t>
  </si>
  <si>
    <t>3.3.4.</t>
  </si>
  <si>
    <t>3.3.5.</t>
  </si>
  <si>
    <t>4.6.</t>
  </si>
  <si>
    <t>Opis działań podejmowanych w sytuacjach ogłoszenia stopni zagrożenia zanieczyszczeniem powietrza</t>
  </si>
  <si>
    <t>Wymiana kotłów, termomodernizacja i instalacja OZE realizowane przez gminy (poza programem Czyste Powietrze)</t>
  </si>
  <si>
    <r>
      <t xml:space="preserve">Liczba przeprowadzonych </t>
    </r>
    <r>
      <rPr>
        <b/>
        <sz val="10"/>
        <rFont val="Arial"/>
        <family val="2"/>
        <charset val="238"/>
      </rPr>
      <t>wśród mieszkańców</t>
    </r>
    <r>
      <rPr>
        <sz val="10"/>
        <rFont val="Arial"/>
        <family val="2"/>
        <charset val="238"/>
      </rPr>
      <t xml:space="preserve"> obowiązkowych akcji informacyjnych dotyczących uchwały antysmogowej dla Małopolski i dostępnych form dofinansowania do wymiany kotłów z dotarciem do wszystkich punktów adresowych na terenie gminy, gdzie eksploatowane są instalacje na paliwa stałe</t>
    </r>
  </si>
  <si>
    <r>
      <t xml:space="preserve">Liczba przeprowadzonych </t>
    </r>
    <r>
      <rPr>
        <b/>
        <sz val="10"/>
        <rFont val="Arial"/>
        <family val="2"/>
        <charset val="238"/>
      </rPr>
      <t xml:space="preserve">wśród podmiotów prowadzących działalność gospodarczą </t>
    </r>
    <r>
      <rPr>
        <sz val="10"/>
        <rFont val="Arial"/>
        <family val="2"/>
        <charset val="238"/>
      </rPr>
      <t>obowiązkowych akcji informacyjnych dotyczących uchwały antysmogowej dla Małopolski oraz dostępnych formach dofinansowania do wymiany kotłów z dotarciem do wszystkich podmiotów prowadzących działalność gospodarczą na terenie gminy, którzy eksploatują instalację spalania paliw stałych</t>
    </r>
  </si>
  <si>
    <t>Nazwa powiatu:</t>
  </si>
  <si>
    <t>Nazwa gminy:</t>
  </si>
  <si>
    <t>Kod GUS:</t>
  </si>
  <si>
    <t xml:space="preserve">Rok sprawozdawczy: </t>
  </si>
  <si>
    <t>powiaty</t>
  </si>
  <si>
    <t>gminy</t>
  </si>
  <si>
    <t>Kraków</t>
  </si>
  <si>
    <t>Tarnów</t>
  </si>
  <si>
    <t>Nowy Sącz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</si>
  <si>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</si>
  <si>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</si>
  <si>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</si>
  <si>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</si>
  <si>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</si>
  <si>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</si>
  <si>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</si>
  <si>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</si>
  <si>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</si>
  <si>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</si>
  <si>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</si>
  <si>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</si>
  <si>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</si>
  <si>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</si>
  <si>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</si>
  <si>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</si>
  <si>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</si>
  <si>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</si>
  <si>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</si>
  <si>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Bochnia (miasto)</t>
  </si>
  <si>
    <t>Borzęcin</t>
  </si>
  <si>
    <t>Alwernia</t>
  </si>
  <si>
    <t>Bolesław (pow. dąbrowski)</t>
  </si>
  <si>
    <t>Biecz</t>
  </si>
  <si>
    <t>Czernichów</t>
  </si>
  <si>
    <t>Dobra</t>
  </si>
  <si>
    <t>Charsznica</t>
  </si>
  <si>
    <t>Dobczyce</t>
  </si>
  <si>
    <t>Chełmiec</t>
  </si>
  <si>
    <t>Czarny Dunajec</t>
  </si>
  <si>
    <t>Bolesław (pow. olkuski)</t>
  </si>
  <si>
    <t>Brzeszcze</t>
  </si>
  <si>
    <t>Koniusza</t>
  </si>
  <si>
    <t>Budzów</t>
  </si>
  <si>
    <t>Ciężkowice</t>
  </si>
  <si>
    <t>Biały Dunajec</t>
  </si>
  <si>
    <t>Andrychów</t>
  </si>
  <si>
    <t>Biskupice</t>
  </si>
  <si>
    <t>Bochnia (gmina)</t>
  </si>
  <si>
    <t>Brzesko</t>
  </si>
  <si>
    <t>Babice</t>
  </si>
  <si>
    <t>Dąbrowa Tarnowska</t>
  </si>
  <si>
    <t>Bobowa</t>
  </si>
  <si>
    <t>Igołomia-Wawrzeńczyce</t>
  </si>
  <si>
    <t>Jodłownik</t>
  </si>
  <si>
    <t>Gołcza</t>
  </si>
  <si>
    <t>Myślenice</t>
  </si>
  <si>
    <t>Gródek nad Dunajcem</t>
  </si>
  <si>
    <t>Czorsztyn</t>
  </si>
  <si>
    <t>Bukowno</t>
  </si>
  <si>
    <t>Chełmek</t>
  </si>
  <si>
    <t>Koszyce</t>
  </si>
  <si>
    <t>Bystra-Sidzina</t>
  </si>
  <si>
    <t>Gromnik</t>
  </si>
  <si>
    <t>Bukowina Tatrzańska</t>
  </si>
  <si>
    <t>Brzeźnica</t>
  </si>
  <si>
    <t>Gdów</t>
  </si>
  <si>
    <t>Drwinia</t>
  </si>
  <si>
    <t>Czchów</t>
  </si>
  <si>
    <t>Chrzanów</t>
  </si>
  <si>
    <t>Gręboszów</t>
  </si>
  <si>
    <t>Gorlice (miasto)</t>
  </si>
  <si>
    <t>Iwanowice</t>
  </si>
  <si>
    <t>Kamienica</t>
  </si>
  <si>
    <t>Kozłów</t>
  </si>
  <si>
    <t>Lubień</t>
  </si>
  <si>
    <t>Grybów (miasto)</t>
  </si>
  <si>
    <t>Jabłonka</t>
  </si>
  <si>
    <t>Klucze</t>
  </si>
  <si>
    <t>Kęty</t>
  </si>
  <si>
    <t>Nowe Brzesko</t>
  </si>
  <si>
    <t>Jordanów (miasto)</t>
  </si>
  <si>
    <t>Lisia Góra</t>
  </si>
  <si>
    <t>Kościelisko</t>
  </si>
  <si>
    <t>Kalwaria Zebrzydowska</t>
  </si>
  <si>
    <t>Kłaj</t>
  </si>
  <si>
    <t>Lipnica Murowana</t>
  </si>
  <si>
    <t>Dębno</t>
  </si>
  <si>
    <t>Libiąż</t>
  </si>
  <si>
    <t>Mędrzechów</t>
  </si>
  <si>
    <t>Gorlice (gmina)</t>
  </si>
  <si>
    <t>Jerzmanowice-Przeginia</t>
  </si>
  <si>
    <t>Laskowa</t>
  </si>
  <si>
    <t>Książ Wielki</t>
  </si>
  <si>
    <t>Pcim</t>
  </si>
  <si>
    <t>Grybów (gmina)</t>
  </si>
  <si>
    <t>Krościenko nad Dunajcem</t>
  </si>
  <si>
    <t>Olkusz</t>
  </si>
  <si>
    <t>Osiek</t>
  </si>
  <si>
    <t>Pałecznica</t>
  </si>
  <si>
    <t>Jordanów (gmina)</t>
  </si>
  <si>
    <t>Pleśna</t>
  </si>
  <si>
    <t>Poronin</t>
  </si>
  <si>
    <t>Lanckorona</t>
  </si>
  <si>
    <t>Niepołomice</t>
  </si>
  <si>
    <t>Łapanów</t>
  </si>
  <si>
    <t>Gnojnik</t>
  </si>
  <si>
    <t>Trzebinia</t>
  </si>
  <si>
    <t>Olesno</t>
  </si>
  <si>
    <t>Lipinki</t>
  </si>
  <si>
    <t>Kocmyrzów-Luborzyca</t>
  </si>
  <si>
    <t>Limanowa (miasto)</t>
  </si>
  <si>
    <t>Miechów</t>
  </si>
  <si>
    <t>Raciechowice</t>
  </si>
  <si>
    <t>Kamionka Wielka</t>
  </si>
  <si>
    <t>Lipnica Wielka</t>
  </si>
  <si>
    <t>Trzyciąż</t>
  </si>
  <si>
    <t>Oświęcim (miasto)</t>
  </si>
  <si>
    <t>Proszowice</t>
  </si>
  <si>
    <t>Maków Podhalański</t>
  </si>
  <si>
    <t>Radłów</t>
  </si>
  <si>
    <t>Zakopane</t>
  </si>
  <si>
    <t>Mucharz</t>
  </si>
  <si>
    <t>Wieliczka</t>
  </si>
  <si>
    <t>Nowy Wiśnicz</t>
  </si>
  <si>
    <t>Iwkowa</t>
  </si>
  <si>
    <t>Radgoszcz</t>
  </si>
  <si>
    <t>Łużna</t>
  </si>
  <si>
    <t>Krzeszowice</t>
  </si>
  <si>
    <t>Limanowa (gmina)</t>
  </si>
  <si>
    <t>Racławice</t>
  </si>
  <si>
    <t>Siepraw</t>
  </si>
  <si>
    <t>Korzenna</t>
  </si>
  <si>
    <t>Łapsze Niżne</t>
  </si>
  <si>
    <t>Wolbrom</t>
  </si>
  <si>
    <t>Oświęcim (gmina)</t>
  </si>
  <si>
    <t>Radziemice</t>
  </si>
  <si>
    <t>Sucha Beskidzka</t>
  </si>
  <si>
    <t>Ryglice</t>
  </si>
  <si>
    <t>Spytkowice (pow. wadowicki)</t>
  </si>
  <si>
    <t>Rzezawa</t>
  </si>
  <si>
    <t>Szczurowa</t>
  </si>
  <si>
    <t>Szczucin</t>
  </si>
  <si>
    <t>Moszczenica</t>
  </si>
  <si>
    <t>Liszki</t>
  </si>
  <si>
    <t>Łukowica</t>
  </si>
  <si>
    <t>Słaboszów</t>
  </si>
  <si>
    <t>Sułkowice</t>
  </si>
  <si>
    <t>Krynica-Zdrój</t>
  </si>
  <si>
    <t>Nowy Targ (miasto)</t>
  </si>
  <si>
    <t>Polanka Wielka</t>
  </si>
  <si>
    <t>Stryszawa</t>
  </si>
  <si>
    <t>Rzepiennik Strzyżewski</t>
  </si>
  <si>
    <t>Stryszów</t>
  </si>
  <si>
    <t>Trzciana</t>
  </si>
  <si>
    <t>Ropa</t>
  </si>
  <si>
    <t>Michałowice</t>
  </si>
  <si>
    <t>Mszana Dolna (miasto)</t>
  </si>
  <si>
    <t>Tokarnia</t>
  </si>
  <si>
    <t>Łabowa</t>
  </si>
  <si>
    <t>Nowy Targ (gmina)</t>
  </si>
  <si>
    <t>Przeciszów</t>
  </si>
  <si>
    <t>Zawoja</t>
  </si>
  <si>
    <t>Skrzyszów</t>
  </si>
  <si>
    <t>Tomice</t>
  </si>
  <si>
    <t>Żegocina</t>
  </si>
  <si>
    <t>Sękowa</t>
  </si>
  <si>
    <t>Mogilany</t>
  </si>
  <si>
    <t>Mszana Dolna (gmina)</t>
  </si>
  <si>
    <t>Wiśniowa</t>
  </si>
  <si>
    <t>Łącko</t>
  </si>
  <si>
    <t>Ochotnica Dolna</t>
  </si>
  <si>
    <t>Zator</t>
  </si>
  <si>
    <t>Zembrzyce</t>
  </si>
  <si>
    <t>Szerzyny</t>
  </si>
  <si>
    <t>Wadowice</t>
  </si>
  <si>
    <t>Uście Gorlickie</t>
  </si>
  <si>
    <t>Skała</t>
  </si>
  <si>
    <t>Niedźwiedź</t>
  </si>
  <si>
    <t>Łososina Dolna</t>
  </si>
  <si>
    <t>Raba Wyżna</t>
  </si>
  <si>
    <t>Tarnów (gmina)</t>
  </si>
  <si>
    <t>Wieprz</t>
  </si>
  <si>
    <t>Skawina</t>
  </si>
  <si>
    <t>Słopnice</t>
  </si>
  <si>
    <t>Muszyna</t>
  </si>
  <si>
    <t>Rabka-Zdrój</t>
  </si>
  <si>
    <t>Tuchów</t>
  </si>
  <si>
    <t>Słomniki</t>
  </si>
  <si>
    <t>Tymbark</t>
  </si>
  <si>
    <t>Nawojowa</t>
  </si>
  <si>
    <t>Spytkowice (pow. nowotarski)</t>
  </si>
  <si>
    <t>Wierzchosławice</t>
  </si>
  <si>
    <t>Sułoszowa</t>
  </si>
  <si>
    <t>Piwniczna-Zdrój</t>
  </si>
  <si>
    <t>Szaflary</t>
  </si>
  <si>
    <t>Wietrzychowice</t>
  </si>
  <si>
    <t>Świątniki Górne</t>
  </si>
  <si>
    <t>Podegrodzie</t>
  </si>
  <si>
    <t>Szczawnica</t>
  </si>
  <si>
    <t>Wojnicz</t>
  </si>
  <si>
    <t>Wielka Wieś</t>
  </si>
  <si>
    <t>Rytro</t>
  </si>
  <si>
    <t>Zakliczyn</t>
  </si>
  <si>
    <t>Zabierzów</t>
  </si>
  <si>
    <t>Stary Sącz</t>
  </si>
  <si>
    <t>Żabno</t>
  </si>
  <si>
    <t>Zielonki</t>
  </si>
  <si>
    <t>Liczba mieszkańców gminy wg GUS</t>
  </si>
  <si>
    <t>Ilośc koniecznych kontroli</t>
  </si>
  <si>
    <t>LICZBA KONTROLI PLANOWYCH</t>
  </si>
  <si>
    <t>1201</t>
  </si>
  <si>
    <t>1201011</t>
  </si>
  <si>
    <t>&lt;10 tys.</t>
  </si>
  <si>
    <t>1201022</t>
  </si>
  <si>
    <t>10-20 tys.</t>
  </si>
  <si>
    <t>1201032</t>
  </si>
  <si>
    <t>20-50 tys.</t>
  </si>
  <si>
    <t>1201042</t>
  </si>
  <si>
    <t>&gt;50 tys.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</si>
  <si>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</si>
  <si>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</si>
  <si>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</si>
  <si>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</si>
  <si>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</si>
  <si>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</si>
  <si>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</si>
  <si>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</si>
  <si>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</si>
  <si>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</si>
  <si>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</si>
  <si>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</si>
  <si>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</si>
  <si>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</si>
  <si>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</si>
  <si>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</si>
  <si>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</si>
  <si>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</si>
  <si>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</si>
  <si>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</si>
  <si>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</si>
  <si>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</si>
  <si>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</si>
  <si>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</si>
  <si>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</si>
  <si>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</si>
  <si>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1204072</t>
  </si>
  <si>
    <t>1205</t>
  </si>
  <si>
    <t>1205011</t>
  </si>
  <si>
    <t>1205023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</si>
  <si>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</si>
  <si>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</si>
  <si>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</si>
  <si>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</si>
  <si>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</si>
  <si>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</si>
  <si>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</si>
  <si>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</si>
  <si>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</si>
  <si>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</si>
  <si>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</si>
  <si>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</si>
  <si>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</si>
  <si>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</si>
  <si>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</si>
  <si>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</si>
  <si>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</si>
  <si>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</si>
  <si>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</si>
  <si>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</si>
  <si>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</si>
  <si>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</si>
  <si>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</si>
  <si>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</si>
  <si>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</si>
  <si>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</si>
  <si>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</si>
  <si>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</si>
  <si>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</si>
  <si>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</si>
  <si>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</si>
  <si>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</si>
  <si>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</si>
  <si>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</si>
  <si>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</si>
  <si>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</si>
  <si>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</si>
  <si>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</si>
  <si>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</si>
  <si>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</si>
  <si>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</si>
  <si>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</si>
  <si>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</si>
  <si>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</si>
  <si>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</si>
  <si>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</si>
  <si>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</si>
  <si>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</si>
  <si>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</si>
  <si>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</si>
  <si>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</si>
  <si>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</si>
  <si>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</si>
  <si>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</si>
  <si>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</si>
  <si>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</si>
  <si>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</si>
  <si>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</si>
  <si>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</si>
  <si>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</si>
  <si>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</si>
  <si>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</si>
  <si>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</si>
  <si>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</si>
  <si>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</si>
  <si>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</si>
  <si>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</si>
  <si>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</si>
  <si>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</si>
  <si>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</si>
  <si>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</si>
  <si>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</si>
  <si>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</si>
  <si>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</si>
  <si>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</si>
  <si>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1211011</t>
  </si>
  <si>
    <t>1211021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</si>
  <si>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</si>
  <si>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</si>
  <si>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</si>
  <si>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</si>
  <si>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</si>
  <si>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</si>
  <si>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</si>
  <si>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</si>
  <si>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</si>
  <si>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</si>
  <si>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</si>
  <si>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</si>
  <si>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</t>
  </si>
  <si>
    <t>1212011</t>
  </si>
  <si>
    <t>1212032</t>
  </si>
  <si>
    <t>1212042</t>
  </si>
  <si>
    <t>1212053</t>
  </si>
  <si>
    <t>1212062</t>
  </si>
  <si>
    <t>1212073</t>
  </si>
  <si>
    <t>1213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</si>
  <si>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</si>
  <si>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</si>
  <si>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</si>
  <si>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</si>
  <si>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</si>
  <si>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</si>
  <si>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</si>
  <si>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</si>
  <si>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</si>
  <si>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</t>
  </si>
  <si>
    <t>1214012</t>
  </si>
  <si>
    <t>1214022</t>
  </si>
  <si>
    <t>1214032</t>
  </si>
  <si>
    <t>1214042</t>
  </si>
  <si>
    <t>1214053</t>
  </si>
  <si>
    <t>1214062</t>
  </si>
  <si>
    <t>1215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</si>
  <si>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</si>
  <si>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</si>
  <si>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</si>
  <si>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</si>
  <si>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</si>
  <si>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</si>
  <si>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</si>
  <si>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</si>
  <si>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</si>
  <si>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</t>
  </si>
  <si>
    <t>1216013</t>
  </si>
  <si>
    <t>1216022</t>
  </si>
  <si>
    <t>1216032</t>
  </si>
  <si>
    <t>1216042</t>
  </si>
  <si>
    <t>1216052</t>
  </si>
  <si>
    <t>1216063</t>
  </si>
  <si>
    <t>1216072</t>
  </si>
  <si>
    <t>1216082</t>
  </si>
  <si>
    <t>1216092</t>
  </si>
  <si>
    <t>1216103</t>
  </si>
  <si>
    <t>1216112</t>
  </si>
  <si>
    <t>1216122</t>
  </si>
  <si>
    <t>1216132</t>
  </si>
  <si>
    <t>1216142</t>
  </si>
  <si>
    <t>1216153</t>
  </si>
  <si>
    <t>1216162</t>
  </si>
  <si>
    <t>1217</t>
  </si>
  <si>
    <t>1217011</t>
  </si>
  <si>
    <t>1217022</t>
  </si>
  <si>
    <t>1217032</t>
  </si>
  <si>
    <t>1217042</t>
  </si>
  <si>
    <t>1217052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</si>
  <si>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</si>
  <si>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</si>
  <si>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</si>
  <si>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</si>
  <si>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</si>
  <si>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</si>
  <si>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</si>
  <si>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</si>
  <si>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</si>
  <si>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</si>
  <si>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</si>
  <si>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</si>
  <si>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</si>
  <si>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</si>
  <si>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</si>
  <si>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</si>
  <si>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</si>
  <si>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</si>
  <si>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</si>
  <si>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</si>
  <si>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INFORMACJE DODATKOWE</t>
  </si>
  <si>
    <t>Dane osoby do kontaktu w sprawie sprawozdania</t>
  </si>
  <si>
    <t>Imię i nazwisko</t>
  </si>
  <si>
    <t>Stanowisko</t>
  </si>
  <si>
    <t>Numer telefonu</t>
  </si>
  <si>
    <t>Adres e-mail</t>
  </si>
  <si>
    <t xml:space="preserve">            w tym utworzonych w roku sprawozdawczym</t>
  </si>
  <si>
    <t xml:space="preserve">            Liczba i długość ścieżek oddanych do użytku w roku sprawozdawczym</t>
  </si>
  <si>
    <t>Półrocze:</t>
  </si>
  <si>
    <t>gminy_pol</t>
  </si>
  <si>
    <t>*W przypadku Gminy Miejskiej Kraków należy wskazać liczbę akcji informacyjnych dotyczących tzw. uchwały antysmogowej dla Krakowa oraz dostępnych form dofinansowania do wymiany źródeł ciepła</t>
  </si>
  <si>
    <t>W punkcie 5.2. oraz 5.2.1. przez miejsca parkingowe rozumie się maksymalną liczbę rowerów, które może pomieścić parking.</t>
  </si>
  <si>
    <t>W punkcie 5.4. należy wskazać liczbę miejsc parkingowych, które znajdują się w strefie/strefach płatnego parkowania.</t>
  </si>
  <si>
    <t>Liczba i powierzchnia budynków, w tym jednorodzinnych i wielorodzinnych, w których jest źródło ciepła, lub lokali, w tym w budynkach wielolokalowych, w których każdy z nich ma swoje źródło ciepła, w których zlikwidowano nieefektywne źródło ciepła na paliwa stałe i zastąpiono:</t>
  </si>
  <si>
    <r>
      <t xml:space="preserve">Liczba i powierzchnia budynków, w tym jednorodzinnych i wielorodzinnych, w których jest źródło ciepła, lub lokali, w tym w budynkach wielolokalowych, w których przeprowadzono </t>
    </r>
    <r>
      <rPr>
        <b/>
        <sz val="10"/>
        <color theme="1"/>
        <rFont val="Arial"/>
        <family val="2"/>
        <charset val="238"/>
      </rPr>
      <t>termomodernizację</t>
    </r>
    <r>
      <rPr>
        <sz val="10"/>
        <color theme="1"/>
        <rFont val="Arial"/>
        <family val="2"/>
        <charset val="238"/>
      </rPr>
      <t xml:space="preserve"> bez wymiany źródeł ciepła lub ze zmianą sposobu ogrzewania </t>
    </r>
  </si>
  <si>
    <t>Udział kontroli, podczas których pobrano próbkę popiołu z paleniska w całkowitej liczbie przeprowadzonych kontroli interwencyjnych</t>
  </si>
  <si>
    <t>Udział energii elektrycznej pochodzącej z odnawialnych źródeł energii w całkowitym zużyciu energii elektrycznej</t>
  </si>
  <si>
    <r>
      <t xml:space="preserve">W punkcie 4.1. proszę podać całkowitą liczbę przeprowadzonych kontroli, tj. sumę kontroli interwencyjnych i kontroli planowych. Podczas kontroli należy dokonać weryfikacji zarówno przestrzegania uchwały antysmogowej oraz zakazu spalania odpadów. Kontrola ta wykazywana jest jako </t>
    </r>
    <r>
      <rPr>
        <u/>
        <sz val="10"/>
        <color theme="1"/>
        <rFont val="Arial"/>
        <family val="2"/>
        <charset val="238"/>
      </rPr>
      <t>jedna kontrola (jedna wizyta).</t>
    </r>
  </si>
  <si>
    <t>W przypadku budynków mieszkalnych jednorodzinnych należy wskazać liczbę budynków, a w przypadku budynków wielolokalowych - liczbę lokali. Powierzchnia, jaką należy wskazać, to całkowita powierzchnia budynku/lokalu.</t>
  </si>
  <si>
    <t>W punkcie 2.1. oraz 2.1.1.-2.1.5. należy ująć zarówno OZE zainstalowane w ramach wymiany źródła ciepła w danym roku sprawozdawczym (wykazane w ramach pkt. 1.), jak i inne OZE, o których instalacji w danym roku sprawozdawczym gmina posiada informację (np. OZE instalowane w nowo powstałych budynkach).</t>
  </si>
  <si>
    <r>
      <rPr>
        <sz val="10"/>
        <color theme="1"/>
        <rFont val="Arial"/>
        <family val="2"/>
        <charset val="238"/>
      </rPr>
      <t xml:space="preserve">W punkcie 3.2. należy wskazać liczbę utworzonych </t>
    </r>
    <r>
      <rPr>
        <b/>
        <u/>
        <sz val="10"/>
        <color theme="1"/>
        <rFont val="Arial"/>
        <family val="2"/>
        <charset val="238"/>
      </rPr>
      <t>stanowisk</t>
    </r>
    <r>
      <rPr>
        <sz val="10"/>
        <color theme="1"/>
        <rFont val="Arial"/>
        <family val="2"/>
        <charset val="238"/>
      </rPr>
      <t xml:space="preserve"> Ekodoradców na terenie gminy. </t>
    </r>
    <r>
      <rPr>
        <b/>
        <u/>
        <sz val="10"/>
        <color theme="1"/>
        <rFont val="Arial"/>
        <family val="2"/>
        <charset val="238"/>
      </rPr>
      <t>Nie należy</t>
    </r>
    <r>
      <rPr>
        <sz val="10"/>
        <color theme="1"/>
        <rFont val="Arial"/>
        <family val="2"/>
        <charset val="238"/>
      </rPr>
      <t xml:space="preserve"> podawać liczby osób, które w roku sprawozdawczym były zatrudnione na stanowisku Ekodoradcy.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</si>
</sst>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0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b/>
      <sz val="11"/>
      <color theme="2" tint="-0.499984740745262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4" tint="0.79998168889431442"/>
      <name val="Calibri"/>
      <family val="2"/>
      <charset val="238"/>
    </font>
    <font>
      <u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9FBE7"/>
        <bgColor indexed="64"/>
      </patternFill>
    </fill>
    <fill>
      <patternFill patternType="solid">
        <fgColor rgb="FFD3D3D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AFF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70C0"/>
      </bottom>
      <diagonal/>
    </border>
    <border>
      <left style="medium">
        <color theme="4" tint="-0.499984740745262"/>
      </left>
      <right style="medium">
        <color rgb="FF0070C0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0070C0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rgb="FF0070C0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0070C0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rgb="FF0070C0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rgb="FF0070C0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rgb="FF0070C0"/>
      </bottom>
      <diagonal/>
    </border>
    <border>
      <left/>
      <right style="medium">
        <color theme="4" tint="-0.249977111117893"/>
      </right>
      <top/>
      <bottom/>
      <diagonal/>
    </border>
    <border>
      <left/>
      <right style="medium">
        <color rgb="FF0070C0"/>
      </right>
      <top/>
      <bottom/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5" fillId="0" borderId="0"/>
    <xf numFmtId="0" fontId="16" fillId="6" borderId="5">
      <alignment horizontal="left" vertical="center" wrapText="1"/>
    </xf>
  </cellStyleXfs>
  <cellXfs count="140">
    <xf numFmtId="0" fontId="0" fillId="0" borderId="0" xfId="0"/>
    <xf numFmtId="49" fontId="12" fillId="7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Alignment="1" applyProtection="1">
      <alignment vertical="center" wrapText="1"/>
    </xf>
    <xf numFmtId="49" fontId="6" fillId="7" borderId="0" xfId="0" applyNumberFormat="1" applyFont="1" applyFill="1" applyBorder="1" applyAlignment="1" applyProtection="1">
      <alignment horizontal="left" vertical="center"/>
    </xf>
    <xf numFmtId="49" fontId="6" fillId="7" borderId="0" xfId="0" applyNumberFormat="1" applyFont="1" applyFill="1" applyBorder="1" applyAlignment="1" applyProtection="1">
      <alignment horizontal="center" vertical="center"/>
    </xf>
    <xf numFmtId="49" fontId="6" fillId="7" borderId="0" xfId="0" applyNumberFormat="1" applyFont="1" applyFill="1" applyBorder="1" applyAlignment="1" applyProtection="1">
      <alignment horizontal="left" vertical="center" wrapText="1"/>
    </xf>
    <xf numFmtId="49" fontId="6" fillId="7" borderId="0" xfId="0" applyNumberFormat="1" applyFont="1" applyFill="1" applyBorder="1" applyAlignment="1" applyProtection="1">
      <alignment horizontal="center" vertical="center" wrapText="1"/>
    </xf>
    <xf numFmtId="3" fontId="21" fillId="8" borderId="1" xfId="0" applyNumberFormat="1" applyFont="1" applyFill="1" applyBorder="1" applyAlignment="1" applyProtection="1">
      <alignment horizontal="center" vertical="center"/>
    </xf>
    <xf numFmtId="3" fontId="21" fillId="9" borderId="1" xfId="0" applyNumberFormat="1" applyFont="1" applyFill="1" applyBorder="1" applyAlignment="1" applyProtection="1">
      <alignment horizontal="center" vertical="center"/>
    </xf>
    <xf numFmtId="9" fontId="21" fillId="8" borderId="1" xfId="0" applyNumberFormat="1" applyFont="1" applyFill="1" applyBorder="1" applyAlignment="1" applyProtection="1">
      <alignment horizontal="center" vertical="center"/>
    </xf>
    <xf numFmtId="44" fontId="21" fillId="9" borderId="1" xfId="0" applyNumberFormat="1" applyFont="1" applyFill="1" applyBorder="1" applyAlignment="1" applyProtection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44" fontId="10" fillId="5" borderId="7" xfId="0" applyNumberFormat="1" applyFont="1" applyFill="1" applyBorder="1" applyAlignment="1" applyProtection="1">
      <alignment vertical="center"/>
      <protection locked="0"/>
    </xf>
    <xf numFmtId="4" fontId="21" fillId="8" borderId="1" xfId="0" applyNumberFormat="1" applyFont="1" applyFill="1" applyBorder="1" applyAlignment="1" applyProtection="1">
      <alignment horizontal="center" vertical="center"/>
    </xf>
    <xf numFmtId="4" fontId="10" fillId="5" borderId="1" xfId="0" applyNumberFormat="1" applyFont="1" applyFill="1" applyBorder="1" applyAlignment="1" applyProtection="1">
      <alignment horizontal="center" vertical="center"/>
      <protection locked="0"/>
    </xf>
    <xf numFmtId="4" fontId="21" fillId="9" borderId="1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44" fontId="9" fillId="5" borderId="1" xfId="0" applyNumberFormat="1" applyFont="1" applyFill="1" applyBorder="1" applyAlignment="1" applyProtection="1">
      <alignment vertical="center"/>
      <protection locked="0"/>
    </xf>
    <xf numFmtId="44" fontId="22" fillId="9" borderId="1" xfId="0" applyNumberFormat="1" applyFont="1" applyFill="1" applyBorder="1" applyAlignment="1" applyProtection="1">
      <alignment vertical="center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24" fillId="7" borderId="0" xfId="0" applyNumberFormat="1" applyFont="1" applyFill="1" applyBorder="1" applyAlignment="1" applyProtection="1">
      <alignment horizontal="left" vertical="center"/>
    </xf>
    <xf numFmtId="49" fontId="26" fillId="2" borderId="0" xfId="0" applyNumberFormat="1" applyFont="1" applyFill="1" applyBorder="1" applyAlignment="1" applyProtection="1">
      <alignment horizontal="left" vertical="center" wrapText="1"/>
    </xf>
    <xf numFmtId="49" fontId="26" fillId="2" borderId="0" xfId="0" applyNumberFormat="1" applyFont="1" applyFill="1" applyBorder="1" applyAlignment="1" applyProtection="1">
      <alignment horizontal="left" vertical="center"/>
    </xf>
    <xf numFmtId="49" fontId="27" fillId="2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horizontal="left" vertical="center" wrapText="1"/>
    </xf>
    <xf numFmtId="49" fontId="25" fillId="2" borderId="0" xfId="0" applyNumberFormat="1" applyFont="1" applyFill="1" applyAlignment="1" applyProtection="1">
      <alignment vertical="center"/>
    </xf>
    <xf numFmtId="49" fontId="27" fillId="3" borderId="0" xfId="0" applyNumberFormat="1" applyFont="1" applyFill="1" applyAlignment="1" applyProtection="1">
      <alignment vertical="center"/>
    </xf>
    <xf numFmtId="165" fontId="21" fillId="9" borderId="1" xfId="0" applyNumberFormat="1" applyFont="1" applyFill="1" applyBorder="1" applyAlignment="1" applyProtection="1">
      <alignment horizontal="center" vertical="center"/>
    </xf>
    <xf numFmtId="44" fontId="10" fillId="5" borderId="16" xfId="0" applyNumberFormat="1" applyFont="1" applyFill="1" applyBorder="1" applyAlignment="1" applyProtection="1">
      <alignment vertical="center"/>
      <protection locked="0"/>
    </xf>
    <xf numFmtId="49" fontId="24" fillId="7" borderId="0" xfId="0" applyNumberFormat="1" applyFont="1" applyFill="1" applyBorder="1" applyAlignment="1" applyProtection="1">
      <alignment horizontal="left" vertical="center" wrapText="1"/>
    </xf>
    <xf numFmtId="3" fontId="10" fillId="5" borderId="17" xfId="0" applyNumberFormat="1" applyFont="1" applyFill="1" applyBorder="1" applyAlignment="1" applyProtection="1">
      <alignment horizontal="center" vertical="center"/>
      <protection locked="0"/>
    </xf>
    <xf numFmtId="3" fontId="10" fillId="5" borderId="18" xfId="0" applyNumberFormat="1" applyFont="1" applyFill="1" applyBorder="1" applyAlignment="1" applyProtection="1">
      <alignment horizontal="center" vertical="center"/>
      <protection locked="0"/>
    </xf>
    <xf numFmtId="3" fontId="10" fillId="5" borderId="19" xfId="0" applyNumberFormat="1" applyFont="1" applyFill="1" applyBorder="1" applyAlignment="1" applyProtection="1">
      <alignment horizontal="center" vertical="center"/>
      <protection locked="0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49" fontId="7" fillId="3" borderId="20" xfId="0" applyNumberFormat="1" applyFont="1" applyFill="1" applyBorder="1" applyAlignment="1" applyProtection="1">
      <alignment horizontal="left" vertical="center" wrapText="1"/>
    </xf>
    <xf numFmtId="49" fontId="12" fillId="10" borderId="0" xfId="0" applyNumberFormat="1" applyFont="1" applyFill="1" applyBorder="1" applyAlignment="1" applyProtection="1">
      <alignment horizontal="left" vertical="center"/>
    </xf>
    <xf numFmtId="49" fontId="12" fillId="10" borderId="0" xfId="0" applyNumberFormat="1" applyFont="1" applyFill="1" applyBorder="1" applyAlignment="1" applyProtection="1">
      <alignment horizontal="left" vertical="center" wrapText="1"/>
    </xf>
    <xf numFmtId="3" fontId="9" fillId="5" borderId="1" xfId="0" applyNumberFormat="1" applyFont="1" applyFill="1" applyBorder="1" applyAlignment="1" applyProtection="1">
      <alignment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/>
    <xf numFmtId="0" fontId="29" fillId="0" borderId="0" xfId="1" applyFont="1" applyAlignment="1">
      <alignment vertical="top"/>
    </xf>
    <xf numFmtId="0" fontId="9" fillId="0" borderId="0" xfId="1" applyFont="1"/>
    <xf numFmtId="0" fontId="9" fillId="0" borderId="0" xfId="1" applyFont="1" applyAlignment="1">
      <alignment vertical="top"/>
    </xf>
    <xf numFmtId="0" fontId="7" fillId="0" borderId="0" xfId="1" applyFont="1"/>
    <xf numFmtId="0" fontId="30" fillId="0" borderId="0" xfId="1" applyFont="1"/>
    <xf numFmtId="1" fontId="9" fillId="0" borderId="0" xfId="1" applyNumberFormat="1" applyFont="1"/>
    <xf numFmtId="0" fontId="9" fillId="11" borderId="0" xfId="1" applyFont="1" applyFill="1"/>
    <xf numFmtId="1" fontId="7" fillId="0" borderId="0" xfId="2" applyNumberFormat="1" applyFont="1"/>
    <xf numFmtId="3" fontId="15" fillId="0" borderId="0" xfId="3" applyNumberFormat="1"/>
    <xf numFmtId="0" fontId="31" fillId="0" borderId="0" xfId="3" applyFont="1"/>
    <xf numFmtId="49" fontId="24" fillId="7" borderId="0" xfId="0" applyNumberFormat="1" applyFont="1" applyFill="1" applyBorder="1" applyAlignment="1" applyProtection="1">
      <alignment vertical="center"/>
    </xf>
    <xf numFmtId="1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Alignment="1" applyProtection="1">
      <alignment horizontal="left" vertical="center"/>
    </xf>
    <xf numFmtId="49" fontId="12" fillId="7" borderId="0" xfId="0" applyNumberFormat="1" applyFont="1" applyFill="1" applyBorder="1" applyAlignment="1" applyProtection="1">
      <alignment horizontal="left" vertical="center"/>
    </xf>
    <xf numFmtId="49" fontId="25" fillId="2" borderId="0" xfId="0" applyNumberFormat="1" applyFont="1" applyFill="1" applyBorder="1" applyAlignment="1" applyProtection="1">
      <alignment horizontal="left" vertical="center"/>
    </xf>
    <xf numFmtId="49" fontId="28" fillId="14" borderId="0" xfId="0" applyNumberFormat="1" applyFont="1" applyFill="1" applyAlignment="1" applyProtection="1">
      <alignment horizontal="center" vertical="center" wrapText="1"/>
    </xf>
    <xf numFmtId="49" fontId="28" fillId="14" borderId="0" xfId="0" applyNumberFormat="1" applyFont="1" applyFill="1" applyAlignment="1" applyProtection="1">
      <alignment vertical="center" wrapText="1"/>
    </xf>
    <xf numFmtId="49" fontId="7" fillId="14" borderId="0" xfId="0" applyNumberFormat="1" applyFont="1" applyFill="1" applyAlignment="1" applyProtection="1">
      <alignment vertical="center"/>
    </xf>
    <xf numFmtId="49" fontId="7" fillId="14" borderId="0" xfId="0" applyNumberFormat="1" applyFont="1" applyFill="1" applyAlignment="1" applyProtection="1">
      <alignment horizontal="right" vertical="center" wrapText="1"/>
    </xf>
    <xf numFmtId="49" fontId="7" fillId="14" borderId="0" xfId="0" applyNumberFormat="1" applyFont="1" applyFill="1" applyAlignment="1" applyProtection="1">
      <alignment horizontal="left" vertical="center" wrapText="1"/>
    </xf>
    <xf numFmtId="49" fontId="5" fillId="14" borderId="0" xfId="0" applyNumberFormat="1" applyFont="1" applyFill="1" applyAlignment="1" applyProtection="1">
      <alignment vertical="center"/>
    </xf>
    <xf numFmtId="49" fontId="5" fillId="14" borderId="0" xfId="0" applyNumberFormat="1" applyFont="1" applyFill="1" applyAlignment="1" applyProtection="1">
      <alignment horizontal="right" vertical="center" wrapText="1"/>
    </xf>
    <xf numFmtId="0" fontId="5" fillId="14" borderId="0" xfId="0" applyFont="1" applyFill="1" applyAlignment="1" applyProtection="1">
      <alignment horizontal="right" vertical="center"/>
    </xf>
    <xf numFmtId="0" fontId="7" fillId="14" borderId="0" xfId="0" applyFont="1" applyFill="1" applyAlignment="1" applyProtection="1">
      <alignment horizontal="left" vertical="center"/>
    </xf>
    <xf numFmtId="0" fontId="17" fillId="10" borderId="0" xfId="0" applyFont="1" applyFill="1" applyAlignment="1" applyProtection="1">
      <alignment horizontal="left" vertical="center"/>
    </xf>
    <xf numFmtId="0" fontId="0" fillId="10" borderId="0" xfId="0" applyFill="1" applyAlignment="1" applyProtection="1">
      <alignment horizontal="left" vertical="center"/>
    </xf>
    <xf numFmtId="3" fontId="20" fillId="12" borderId="1" xfId="0" applyNumberFormat="1" applyFont="1" applyFill="1" applyBorder="1" applyAlignment="1" applyProtection="1">
      <alignment vertical="center" wrapText="1"/>
    </xf>
    <xf numFmtId="0" fontId="0" fillId="3" borderId="0" xfId="0" applyFill="1" applyProtection="1"/>
    <xf numFmtId="49" fontId="7" fillId="3" borderId="0" xfId="0" applyNumberFormat="1" applyFont="1" applyFill="1" applyAlignment="1" applyProtection="1">
      <alignment horizontal="right" vertical="center" wrapText="1"/>
    </xf>
    <xf numFmtId="4" fontId="7" fillId="3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49" fontId="7" fillId="3" borderId="0" xfId="0" applyNumberFormat="1" applyFont="1" applyFill="1" applyAlignment="1" applyProtection="1">
      <alignment vertical="top" wrapText="1"/>
    </xf>
    <xf numFmtId="0" fontId="17" fillId="10" borderId="0" xfId="0" applyFont="1" applyFill="1" applyAlignment="1" applyProtection="1">
      <alignment vertical="center"/>
    </xf>
    <xf numFmtId="0" fontId="0" fillId="10" borderId="0" xfId="0" applyFill="1" applyProtection="1"/>
    <xf numFmtId="49" fontId="7" fillId="10" borderId="0" xfId="0" applyNumberFormat="1" applyFont="1" applyFill="1" applyAlignment="1" applyProtection="1">
      <alignment vertical="center" wrapText="1"/>
    </xf>
    <xf numFmtId="49" fontId="8" fillId="3" borderId="0" xfId="0" applyNumberFormat="1" applyFont="1" applyFill="1" applyAlignment="1" applyProtection="1">
      <alignment vertical="center" wrapText="1"/>
    </xf>
    <xf numFmtId="12" fontId="7" fillId="3" borderId="0" xfId="0" applyNumberFormat="1" applyFont="1" applyFill="1" applyAlignment="1" applyProtection="1">
      <alignment horizontal="left" vertical="center" wrapText="1"/>
    </xf>
    <xf numFmtId="3" fontId="10" fillId="12" borderId="1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top" wrapText="1"/>
    </xf>
    <xf numFmtId="49" fontId="7" fillId="3" borderId="0" xfId="0" applyNumberFormat="1" applyFont="1" applyFill="1" applyAlignment="1" applyProtection="1">
      <alignment horizontal="left" wrapText="1"/>
    </xf>
    <xf numFmtId="49" fontId="7" fillId="3" borderId="0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left" vertical="top" wrapText="1"/>
    </xf>
    <xf numFmtId="49" fontId="6" fillId="3" borderId="0" xfId="0" applyNumberFormat="1" applyFont="1" applyFill="1" applyAlignment="1" applyProtection="1">
      <alignment vertical="top" wrapText="1"/>
    </xf>
    <xf numFmtId="49" fontId="6" fillId="3" borderId="0" xfId="0" applyNumberFormat="1" applyFont="1" applyFill="1" applyAlignment="1" applyProtection="1">
      <alignment vertical="center" wrapText="1"/>
    </xf>
    <xf numFmtId="3" fontId="20" fillId="12" borderId="4" xfId="0" applyNumberFormat="1" applyFont="1" applyFill="1" applyBorder="1" applyAlignment="1" applyProtection="1">
      <alignment vertical="center" wrapText="1"/>
    </xf>
    <xf numFmtId="49" fontId="7" fillId="15" borderId="0" xfId="0" applyNumberFormat="1" applyFont="1" applyFill="1" applyAlignment="1" applyProtection="1">
      <alignment vertical="center"/>
    </xf>
    <xf numFmtId="49" fontId="6" fillId="15" borderId="0" xfId="0" applyNumberFormat="1" applyFont="1" applyFill="1" applyAlignment="1" applyProtection="1">
      <alignment vertical="center"/>
    </xf>
    <xf numFmtId="49" fontId="5" fillId="15" borderId="0" xfId="0" applyNumberFormat="1" applyFont="1" applyFill="1" applyAlignment="1" applyProtection="1">
      <alignment vertical="center"/>
    </xf>
    <xf numFmtId="49" fontId="7" fillId="15" borderId="0" xfId="0" applyNumberFormat="1" applyFont="1" applyFill="1" applyAlignment="1" applyProtection="1">
      <alignment horizontal="right" vertical="center"/>
    </xf>
    <xf numFmtId="0" fontId="17" fillId="0" borderId="0" xfId="0" applyFont="1" applyFill="1" applyProtection="1"/>
    <xf numFmtId="49" fontId="7" fillId="3" borderId="0" xfId="0" applyNumberFormat="1" applyFont="1" applyFill="1" applyAlignment="1" applyProtection="1">
      <alignment horizontal="right" vertical="top" wrapText="1"/>
    </xf>
    <xf numFmtId="49" fontId="7" fillId="3" borderId="0" xfId="0" applyNumberFormat="1" applyFont="1" applyFill="1" applyAlignment="1" applyProtection="1">
      <alignment horizontal="left" vertical="top" wrapText="1" indent="16"/>
    </xf>
    <xf numFmtId="49" fontId="7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10" borderId="0" xfId="0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top" wrapText="1"/>
    </xf>
    <xf numFmtId="49" fontId="6" fillId="3" borderId="0" xfId="0" applyNumberFormat="1" applyFont="1" applyFill="1" applyAlignment="1" applyProtection="1">
      <alignment horizontal="left" vertical="center" wrapText="1"/>
    </xf>
    <xf numFmtId="3" fontId="20" fillId="5" borderId="13" xfId="0" applyNumberFormat="1" applyFont="1" applyFill="1" applyBorder="1" applyAlignment="1" applyProtection="1">
      <alignment vertical="center" wrapText="1"/>
    </xf>
    <xf numFmtId="0" fontId="0" fillId="3" borderId="14" xfId="0" applyFill="1" applyBorder="1" applyProtection="1"/>
    <xf numFmtId="10" fontId="21" fillId="9" borderId="8" xfId="0" applyNumberFormat="1" applyFont="1" applyFill="1" applyBorder="1" applyAlignment="1" applyProtection="1">
      <alignment horizontal="center" vertical="center"/>
    </xf>
    <xf numFmtId="10" fontId="21" fillId="9" borderId="15" xfId="0" applyNumberFormat="1" applyFont="1" applyFill="1" applyBorder="1" applyAlignment="1" applyProtection="1">
      <alignment horizontal="center" vertical="center"/>
    </xf>
    <xf numFmtId="3" fontId="9" fillId="12" borderId="1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left" vertical="center" wrapText="1"/>
    </xf>
    <xf numFmtId="49" fontId="7" fillId="3" borderId="21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7" fillId="3" borderId="21" xfId="0" applyNumberFormat="1" applyFont="1" applyFill="1" applyBorder="1" applyAlignment="1" applyProtection="1">
      <alignment vertical="center" wrapText="1"/>
    </xf>
    <xf numFmtId="49" fontId="7" fillId="3" borderId="6" xfId="0" applyNumberFormat="1" applyFont="1" applyFill="1" applyBorder="1" applyAlignment="1" applyProtection="1">
      <alignment horizontal="left" vertical="center" wrapText="1"/>
    </xf>
    <xf numFmtId="3" fontId="9" fillId="5" borderId="2" xfId="0" applyNumberFormat="1" applyFont="1" applyFill="1" applyBorder="1" applyAlignment="1" applyProtection="1">
      <alignment horizontal="left" vertical="top" wrapText="1"/>
      <protection locked="0"/>
    </xf>
    <xf numFmtId="3" fontId="9" fillId="5" borderId="3" xfId="0" applyNumberFormat="1" applyFont="1" applyFill="1" applyBorder="1" applyAlignment="1" applyProtection="1">
      <alignment horizontal="left" vertical="top" wrapText="1"/>
      <protection locked="0"/>
    </xf>
    <xf numFmtId="3" fontId="9" fillId="5" borderId="4" xfId="0" applyNumberFormat="1" applyFont="1" applyFill="1" applyBorder="1" applyAlignment="1" applyProtection="1">
      <alignment horizontal="left" vertical="top" wrapText="1"/>
      <protection locked="0"/>
    </xf>
    <xf numFmtId="49" fontId="25" fillId="2" borderId="0" xfId="0" applyNumberFormat="1" applyFont="1" applyFill="1" applyAlignment="1" applyProtection="1">
      <alignment horizontal="left" vertical="center"/>
    </xf>
    <xf numFmtId="49" fontId="7" fillId="3" borderId="0" xfId="0" applyNumberFormat="1" applyFont="1" applyFill="1" applyAlignment="1" applyProtection="1">
      <alignment horizontal="right" vertical="center" wrapText="1"/>
    </xf>
    <xf numFmtId="49" fontId="7" fillId="3" borderId="21" xfId="0" applyNumberFormat="1" applyFont="1" applyFill="1" applyBorder="1" applyAlignment="1" applyProtection="1">
      <alignment horizontal="right" vertical="center" wrapText="1"/>
    </xf>
    <xf numFmtId="49" fontId="7" fillId="3" borderId="6" xfId="0" applyNumberFormat="1" applyFont="1" applyFill="1" applyBorder="1" applyAlignment="1" applyProtection="1">
      <alignment vertical="center" wrapText="1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left" vertical="center" wrapText="1" indent="16"/>
    </xf>
    <xf numFmtId="49" fontId="7" fillId="3" borderId="21" xfId="0" applyNumberFormat="1" applyFont="1" applyFill="1" applyBorder="1" applyAlignment="1" applyProtection="1">
      <alignment horizontal="left" vertical="center" wrapText="1" indent="16"/>
    </xf>
    <xf numFmtId="49" fontId="9" fillId="3" borderId="0" xfId="0" applyNumberFormat="1" applyFont="1" applyFill="1" applyAlignment="1" applyProtection="1">
      <alignment horizontal="right" vertical="center" wrapText="1"/>
    </xf>
    <xf numFmtId="49" fontId="9" fillId="3" borderId="21" xfId="0" applyNumberFormat="1" applyFont="1" applyFill="1" applyBorder="1" applyAlignment="1" applyProtection="1">
      <alignment horizontal="right" vertical="center" wrapText="1"/>
    </xf>
    <xf numFmtId="49" fontId="12" fillId="7" borderId="0" xfId="0" applyNumberFormat="1" applyFont="1" applyFill="1" applyBorder="1" applyAlignment="1" applyProtection="1">
      <alignment horizontal="left" vertical="center"/>
    </xf>
    <xf numFmtId="3" fontId="10" fillId="12" borderId="9" xfId="0" applyNumberFormat="1" applyFont="1" applyFill="1" applyBorder="1" applyAlignment="1" applyProtection="1">
      <alignment horizontal="left" vertical="center" wrapText="1"/>
    </xf>
    <xf numFmtId="3" fontId="10" fillId="12" borderId="11" xfId="0" applyNumberFormat="1" applyFont="1" applyFill="1" applyBorder="1" applyAlignment="1" applyProtection="1">
      <alignment horizontal="left" vertical="center" wrapText="1"/>
    </xf>
    <xf numFmtId="49" fontId="25" fillId="2" borderId="0" xfId="0" applyNumberFormat="1" applyFont="1" applyFill="1" applyBorder="1" applyAlignment="1" applyProtection="1">
      <alignment horizontal="left" vertical="center"/>
    </xf>
    <xf numFmtId="49" fontId="11" fillId="4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4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4" borderId="4" xfId="0" applyNumberFormat="1" applyFont="1" applyFill="1" applyBorder="1" applyAlignment="1" applyProtection="1">
      <alignment horizontal="left" vertical="top" wrapText="1" shrinkToFit="1"/>
      <protection locked="0"/>
    </xf>
  </cellXfs>
  <cellStyles count="5">
    <cellStyle name="Kolumna" xfId="4"/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ietrze%20i%20Rozw&#243;j\POP%20Ma&#322;opolska%202019\3%20PROD\Sprawozdanie\Wzor_sprawozdania_POP_z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a"/>
      <sheetName val="powiat"/>
      <sheetName val="gminy"/>
    </sheetNames>
    <sheetDataSet>
      <sheetData sheetId="0" refreshError="1"/>
      <sheetData sheetId="1" refreshError="1"/>
      <sheetData sheetId="2" refreshError="1">
        <row r="2">
          <cell r="A2" t="str">
            <v>bocheński</v>
          </cell>
          <cell r="B2" t="e">
            <v>#N/A</v>
          </cell>
        </row>
        <row r="3">
          <cell r="A3" t="str">
            <v>brzeski</v>
          </cell>
          <cell r="B3" t="e">
            <v>#N/A</v>
          </cell>
        </row>
        <row r="4">
          <cell r="A4" t="str">
            <v>chrzanowski</v>
          </cell>
          <cell r="B4" t="e">
            <v>#N/A</v>
          </cell>
        </row>
        <row r="5">
          <cell r="A5" t="str">
            <v>dąbrowski</v>
          </cell>
          <cell r="B5" t="e">
            <v>#N/A</v>
          </cell>
        </row>
        <row r="6">
          <cell r="A6" t="str">
            <v>gorlicki</v>
          </cell>
          <cell r="B6" t="e">
            <v>#N/A</v>
          </cell>
        </row>
        <row r="7">
          <cell r="A7" t="str">
            <v>krakowski</v>
          </cell>
          <cell r="B7" t="e">
            <v>#N/A</v>
          </cell>
        </row>
        <row r="8">
          <cell r="A8" t="str">
            <v>Kraków</v>
          </cell>
          <cell r="B8" t="e">
            <v>#N/A</v>
          </cell>
        </row>
        <row r="9">
          <cell r="A9" t="str">
            <v>limanowski</v>
          </cell>
          <cell r="B9" t="e">
            <v>#N/A</v>
          </cell>
        </row>
        <row r="10">
          <cell r="A10" t="str">
            <v>miechowski</v>
          </cell>
          <cell r="B10" t="e">
            <v>#N/A</v>
          </cell>
        </row>
        <row r="11">
          <cell r="A11" t="str">
            <v>myślenicki</v>
          </cell>
          <cell r="B11" t="e">
            <v>#N/A</v>
          </cell>
        </row>
        <row r="12">
          <cell r="A12" t="str">
            <v>nowosądecki</v>
          </cell>
          <cell r="B12" t="e">
            <v>#N/A</v>
          </cell>
        </row>
        <row r="13">
          <cell r="A13" t="str">
            <v>Nowy Sącz</v>
          </cell>
          <cell r="B13" t="e">
            <v>#N/A</v>
          </cell>
        </row>
        <row r="14">
          <cell r="A14" t="str">
            <v>nowotarski</v>
          </cell>
          <cell r="B14" t="e">
            <v>#N/A</v>
          </cell>
        </row>
        <row r="15">
          <cell r="A15" t="str">
            <v>olkuski</v>
          </cell>
          <cell r="B15" t="e">
            <v>#N/A</v>
          </cell>
        </row>
        <row r="16">
          <cell r="A16" t="str">
            <v>oświęcimski</v>
          </cell>
          <cell r="B16" t="e">
            <v>#N/A</v>
          </cell>
        </row>
        <row r="17">
          <cell r="A17" t="str">
            <v>proszowicki</v>
          </cell>
          <cell r="B17" t="e">
            <v>#N/A</v>
          </cell>
        </row>
        <row r="18">
          <cell r="A18" t="str">
            <v>suski</v>
          </cell>
          <cell r="B18" t="e">
            <v>#N/A</v>
          </cell>
        </row>
        <row r="19">
          <cell r="A19" t="str">
            <v>tarnowski</v>
          </cell>
          <cell r="B19" t="e">
            <v>#N/A</v>
          </cell>
        </row>
        <row r="20">
          <cell r="A20" t="str">
            <v>Tarnów</v>
          </cell>
          <cell r="B20" t="e">
            <v>#N/A</v>
          </cell>
        </row>
        <row r="21">
          <cell r="A21" t="str">
            <v>tatrzański</v>
          </cell>
          <cell r="B21" t="e">
            <v>#N/A</v>
          </cell>
        </row>
        <row r="22">
          <cell r="A22" t="str">
            <v>wadowicki</v>
          </cell>
          <cell r="B22" t="e">
            <v>#N/A</v>
          </cell>
        </row>
        <row r="23">
          <cell r="A23" t="str">
            <v>wielicki</v>
          </cell>
          <cell r="B23" t="e">
            <v>#N/A</v>
          </cell>
        </row>
        <row r="24">
          <cell r="B24" t="e">
            <v>#N/A</v>
          </cell>
        </row>
        <row r="25">
          <cell r="B25" t="e">
            <v>#N/A</v>
          </cell>
        </row>
        <row r="26">
          <cell r="B26" t="e">
            <v>#N/A</v>
          </cell>
        </row>
        <row r="27">
          <cell r="B27" t="e">
            <v>#N/A</v>
          </cell>
        </row>
        <row r="28">
          <cell r="B28" t="e">
            <v>#N/A</v>
          </cell>
        </row>
        <row r="29">
          <cell r="B29" t="e">
            <v>#N/A</v>
          </cell>
        </row>
        <row r="30">
          <cell r="B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85" zoomScaleNormal="85" workbookViewId="0">
      <selection activeCell="D6" sqref="D6"/>
    </sheetView>
  </sheetViews>
  <sheetFormatPr defaultColWidth="8.88671875" defaultRowHeight="14.4" x14ac:dyDescent="0.3"/>
  <cols>
    <col min="1" max="1" width="8.109375" customWidth="1"/>
    <col min="2" max="2" width="43.109375" customWidth="1"/>
    <col min="3" max="3" width="30.33203125" customWidth="1"/>
    <col min="4" max="4" width="26.6640625" customWidth="1"/>
    <col min="5" max="5" width="20.6640625" customWidth="1"/>
    <col min="6" max="6" width="28.88671875" customWidth="1"/>
    <col min="7" max="7" width="34" customWidth="1"/>
    <col min="8" max="8" width="73.44140625" customWidth="1"/>
    <col min="9" max="9" width="50.109375" customWidth="1"/>
    <col min="10" max="10" width="53.88671875" customWidth="1"/>
  </cols>
  <sheetData>
    <row r="1" spans="1:10" ht="30" customHeight="1" x14ac:dyDescent="0.3">
      <c r="A1" s="128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8"/>
      <c r="C1" s="128"/>
      <c r="D1" s="128"/>
      <c r="E1" s="128"/>
      <c r="F1" s="128"/>
      <c r="G1" s="62"/>
      <c r="H1" s="63"/>
      <c r="I1" s="63"/>
      <c r="J1" s="63"/>
    </row>
    <row r="2" spans="1:10" ht="20.100000000000001" customHeight="1" thickBot="1" x14ac:dyDescent="0.35">
      <c r="A2" s="65"/>
      <c r="B2" s="66"/>
      <c r="C2" s="66"/>
      <c r="D2" s="66"/>
      <c r="E2" s="66"/>
      <c r="F2" s="66"/>
      <c r="G2" s="66"/>
      <c r="H2" s="63"/>
      <c r="I2" s="64"/>
      <c r="J2" s="67"/>
    </row>
    <row r="3" spans="1:10" ht="28.5" customHeight="1" thickBot="1" x14ac:dyDescent="0.35">
      <c r="A3" s="65"/>
      <c r="B3" s="65" t="s">
        <v>247</v>
      </c>
      <c r="C3" s="44"/>
      <c r="D3" s="65" t="s">
        <v>248</v>
      </c>
      <c r="E3" s="126"/>
      <c r="F3" s="127"/>
      <c r="G3" s="66"/>
      <c r="H3" s="63"/>
      <c r="I3" s="68"/>
      <c r="J3" s="69"/>
    </row>
    <row r="4" spans="1:10" ht="20.100000000000001" customHeight="1" thickBot="1" x14ac:dyDescent="0.35">
      <c r="A4" s="65"/>
      <c r="B4" s="66"/>
      <c r="C4" s="66"/>
      <c r="D4" s="66"/>
      <c r="E4" s="66"/>
      <c r="F4" s="66"/>
      <c r="G4" s="66"/>
      <c r="H4" s="63"/>
      <c r="I4" s="64"/>
      <c r="J4" s="67"/>
    </row>
    <row r="5" spans="1:10" ht="20.100000000000001" customHeight="1" thickBot="1" x14ac:dyDescent="0.35">
      <c r="A5" s="65"/>
      <c r="B5" s="65" t="s">
        <v>250</v>
      </c>
      <c r="C5" s="45"/>
      <c r="D5" s="66"/>
      <c r="E5" s="65" t="s">
        <v>249</v>
      </c>
      <c r="F5" s="70" t="str">
        <f>IFERROR(VLOOKUP($E$3,'Katalog gmina'!$A$32:$B$232,2,0),"")</f>
        <v/>
      </c>
      <c r="G5" s="69"/>
      <c r="H5" s="63"/>
      <c r="I5" s="64"/>
      <c r="J5" s="67"/>
    </row>
    <row r="6" spans="1:10" ht="20.100000000000001" customHeight="1" x14ac:dyDescent="0.3">
      <c r="A6" s="65"/>
      <c r="B6" s="66"/>
      <c r="C6" s="66"/>
      <c r="D6" s="66"/>
      <c r="E6" s="66"/>
      <c r="F6" s="66"/>
      <c r="G6" s="66"/>
      <c r="H6" s="66"/>
      <c r="I6" s="64"/>
      <c r="J6" s="67"/>
    </row>
    <row r="7" spans="1:10" ht="39" customHeight="1" x14ac:dyDescent="0.3">
      <c r="A7" s="57" t="s">
        <v>14</v>
      </c>
      <c r="B7" s="57"/>
      <c r="C7" s="26"/>
      <c r="D7" s="26" t="s">
        <v>15</v>
      </c>
      <c r="E7" s="35"/>
      <c r="F7" s="35"/>
      <c r="G7" s="35"/>
      <c r="H7" s="35" t="s">
        <v>662</v>
      </c>
      <c r="I7" s="26"/>
      <c r="J7" s="26"/>
    </row>
    <row r="8" spans="1:10" ht="25.5" customHeight="1" thickBot="1" x14ac:dyDescent="0.35">
      <c r="A8" s="71" t="s">
        <v>136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58.5" customHeight="1" thickBot="1" x14ac:dyDescent="0.35">
      <c r="A9" s="7" t="s">
        <v>4</v>
      </c>
      <c r="B9" s="116" t="s">
        <v>675</v>
      </c>
      <c r="C9" s="117"/>
      <c r="D9" s="12">
        <f>SUM(D10:D18)</f>
        <v>0</v>
      </c>
      <c r="E9" s="7" t="s">
        <v>195</v>
      </c>
      <c r="F9" s="18">
        <f>SUM(F10:F18)</f>
        <v>0</v>
      </c>
      <c r="G9" s="7" t="s">
        <v>23</v>
      </c>
      <c r="H9" s="109" t="s">
        <v>680</v>
      </c>
      <c r="I9" s="74"/>
      <c r="J9" s="7"/>
    </row>
    <row r="10" spans="1:10" ht="21" customHeight="1" thickBot="1" x14ac:dyDescent="0.35">
      <c r="A10" s="75" t="s">
        <v>65</v>
      </c>
      <c r="B10" s="114" t="s">
        <v>88</v>
      </c>
      <c r="C10" s="115"/>
      <c r="D10" s="16"/>
      <c r="E10" s="7" t="s">
        <v>195</v>
      </c>
      <c r="F10" s="19"/>
      <c r="G10" s="7" t="s">
        <v>22</v>
      </c>
      <c r="H10" s="74"/>
      <c r="I10" s="7"/>
      <c r="J10" s="7"/>
    </row>
    <row r="11" spans="1:10" ht="21" customHeight="1" thickBot="1" x14ac:dyDescent="0.35">
      <c r="A11" s="75" t="s">
        <v>178</v>
      </c>
      <c r="B11" s="116" t="s">
        <v>89</v>
      </c>
      <c r="C11" s="117"/>
      <c r="D11" s="16"/>
      <c r="E11" s="7" t="s">
        <v>195</v>
      </c>
      <c r="F11" s="19"/>
      <c r="G11" s="7" t="s">
        <v>22</v>
      </c>
      <c r="H11" s="74"/>
      <c r="I11" s="7"/>
      <c r="J11" s="7"/>
    </row>
    <row r="12" spans="1:10" ht="21" customHeight="1" thickBot="1" x14ac:dyDescent="0.35">
      <c r="A12" s="75" t="s">
        <v>179</v>
      </c>
      <c r="B12" s="116" t="s">
        <v>116</v>
      </c>
      <c r="C12" s="117"/>
      <c r="D12" s="16"/>
      <c r="E12" s="7" t="s">
        <v>195</v>
      </c>
      <c r="F12" s="19"/>
      <c r="G12" s="7" t="s">
        <v>23</v>
      </c>
      <c r="H12" s="74"/>
      <c r="I12" s="7"/>
      <c r="J12" s="7"/>
    </row>
    <row r="13" spans="1:10" ht="21" customHeight="1" thickBot="1" x14ac:dyDescent="0.35">
      <c r="A13" s="75" t="s">
        <v>180</v>
      </c>
      <c r="B13" s="114" t="s">
        <v>90</v>
      </c>
      <c r="C13" s="115"/>
      <c r="D13" s="16"/>
      <c r="E13" s="7" t="s">
        <v>195</v>
      </c>
      <c r="F13" s="19"/>
      <c r="G13" s="7" t="s">
        <v>23</v>
      </c>
      <c r="H13" s="74"/>
      <c r="I13" s="7"/>
      <c r="J13" s="7"/>
    </row>
    <row r="14" spans="1:10" ht="21" customHeight="1" thickBot="1" x14ac:dyDescent="0.35">
      <c r="A14" s="75" t="s">
        <v>181</v>
      </c>
      <c r="B14" s="116" t="s">
        <v>91</v>
      </c>
      <c r="C14" s="117"/>
      <c r="D14" s="16"/>
      <c r="E14" s="7" t="s">
        <v>195</v>
      </c>
      <c r="F14" s="19"/>
      <c r="G14" s="7" t="s">
        <v>23</v>
      </c>
      <c r="H14" s="74"/>
      <c r="I14" s="7"/>
      <c r="J14" s="7"/>
    </row>
    <row r="15" spans="1:10" ht="21" customHeight="1" thickBot="1" x14ac:dyDescent="0.35">
      <c r="A15" s="75" t="s">
        <v>182</v>
      </c>
      <c r="B15" s="116" t="s">
        <v>92</v>
      </c>
      <c r="C15" s="117"/>
      <c r="D15" s="16"/>
      <c r="E15" s="7" t="s">
        <v>195</v>
      </c>
      <c r="F15" s="19"/>
      <c r="G15" s="7" t="s">
        <v>23</v>
      </c>
      <c r="H15" s="74"/>
      <c r="I15" s="7"/>
      <c r="J15" s="7"/>
    </row>
    <row r="16" spans="1:10" ht="21" customHeight="1" thickBot="1" x14ac:dyDescent="0.35">
      <c r="A16" s="75" t="s">
        <v>183</v>
      </c>
      <c r="B16" s="116" t="s">
        <v>93</v>
      </c>
      <c r="C16" s="117"/>
      <c r="D16" s="16"/>
      <c r="E16" s="7" t="s">
        <v>195</v>
      </c>
      <c r="F16" s="19"/>
      <c r="G16" s="7" t="s">
        <v>23</v>
      </c>
      <c r="H16" s="74"/>
      <c r="I16" s="7"/>
      <c r="J16" s="7"/>
    </row>
    <row r="17" spans="1:10" ht="21" customHeight="1" thickBot="1" x14ac:dyDescent="0.35">
      <c r="A17" s="75" t="s">
        <v>184</v>
      </c>
      <c r="B17" s="116" t="s">
        <v>94</v>
      </c>
      <c r="C17" s="117"/>
      <c r="D17" s="16"/>
      <c r="E17" s="7" t="s">
        <v>195</v>
      </c>
      <c r="F17" s="19"/>
      <c r="G17" s="7" t="s">
        <v>23</v>
      </c>
      <c r="H17" s="74"/>
      <c r="I17" s="2"/>
      <c r="J17" s="7"/>
    </row>
    <row r="18" spans="1:10" ht="21" customHeight="1" thickBot="1" x14ac:dyDescent="0.35">
      <c r="A18" s="75" t="s">
        <v>185</v>
      </c>
      <c r="B18" s="116" t="s">
        <v>117</v>
      </c>
      <c r="C18" s="117"/>
      <c r="D18" s="16"/>
      <c r="E18" s="7" t="s">
        <v>195</v>
      </c>
      <c r="F18" s="19"/>
      <c r="G18" s="7" t="s">
        <v>23</v>
      </c>
      <c r="H18" s="74"/>
      <c r="I18" s="7"/>
      <c r="J18" s="7"/>
    </row>
    <row r="19" spans="1:10" ht="68.25" customHeight="1" thickBot="1" x14ac:dyDescent="0.35">
      <c r="A19" s="7" t="s">
        <v>5</v>
      </c>
      <c r="B19" s="116" t="s">
        <v>676</v>
      </c>
      <c r="C19" s="117"/>
      <c r="D19" s="16"/>
      <c r="E19" s="7" t="s">
        <v>195</v>
      </c>
      <c r="F19" s="19"/>
      <c r="G19" s="7" t="s">
        <v>23</v>
      </c>
      <c r="H19" s="74"/>
      <c r="I19" s="7"/>
      <c r="J19" s="7"/>
    </row>
    <row r="20" spans="1:10" ht="34.5" customHeight="1" thickBot="1" x14ac:dyDescent="0.35">
      <c r="A20" s="7" t="s">
        <v>6</v>
      </c>
      <c r="B20" s="116" t="s">
        <v>137</v>
      </c>
      <c r="C20" s="117"/>
      <c r="D20" s="16"/>
      <c r="E20" s="7" t="s">
        <v>21</v>
      </c>
      <c r="F20" s="76"/>
      <c r="G20" s="74"/>
      <c r="H20" s="7"/>
      <c r="I20" s="7"/>
      <c r="J20" s="7"/>
    </row>
    <row r="21" spans="1:10" ht="48" customHeight="1" thickBot="1" x14ac:dyDescent="0.35">
      <c r="A21" s="7" t="s">
        <v>7</v>
      </c>
      <c r="B21" s="116" t="s">
        <v>85</v>
      </c>
      <c r="C21" s="117"/>
      <c r="D21" s="16"/>
      <c r="E21" s="7" t="s">
        <v>21</v>
      </c>
      <c r="F21" s="19"/>
      <c r="G21" s="7" t="s">
        <v>23</v>
      </c>
      <c r="H21" s="7"/>
      <c r="I21" s="7"/>
      <c r="J21" s="7"/>
    </row>
    <row r="22" spans="1:10" ht="24.75" customHeight="1" thickBot="1" x14ac:dyDescent="0.35">
      <c r="A22" s="7" t="s">
        <v>8</v>
      </c>
      <c r="B22" s="7" t="s">
        <v>95</v>
      </c>
      <c r="C22" s="7"/>
      <c r="D22" s="78"/>
      <c r="E22" s="7"/>
      <c r="F22" s="7"/>
      <c r="G22" s="74"/>
      <c r="H22" s="7"/>
      <c r="I22" s="7"/>
      <c r="J22" s="7"/>
    </row>
    <row r="23" spans="1:10" ht="48.6" customHeight="1" thickBot="1" x14ac:dyDescent="0.35">
      <c r="A23" s="119"/>
      <c r="B23" s="120"/>
      <c r="C23" s="120"/>
      <c r="D23" s="120"/>
      <c r="E23" s="120"/>
      <c r="F23" s="121"/>
      <c r="G23" s="74"/>
      <c r="H23" s="7"/>
      <c r="I23" s="7"/>
      <c r="J23" s="7"/>
    </row>
    <row r="24" spans="1:10" ht="24.6" customHeight="1" x14ac:dyDescent="0.3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23.4" customHeight="1" thickBot="1" x14ac:dyDescent="0.35">
      <c r="A25" s="79" t="s">
        <v>87</v>
      </c>
      <c r="B25" s="80"/>
      <c r="C25" s="80"/>
      <c r="D25" s="80"/>
      <c r="E25" s="81"/>
      <c r="F25" s="81"/>
      <c r="G25" s="81"/>
      <c r="H25" s="81"/>
      <c r="I25" s="80"/>
      <c r="J25" s="80"/>
    </row>
    <row r="26" spans="1:10" ht="62.4" customHeight="1" thickBot="1" x14ac:dyDescent="0.35">
      <c r="A26" s="7" t="s">
        <v>16</v>
      </c>
      <c r="B26" s="116" t="s">
        <v>142</v>
      </c>
      <c r="C26" s="117"/>
      <c r="D26" s="13">
        <f>SUM(D27:D31)</f>
        <v>0</v>
      </c>
      <c r="E26" s="7" t="s">
        <v>195</v>
      </c>
      <c r="F26" s="7"/>
      <c r="G26" s="110"/>
      <c r="H26" s="109" t="s">
        <v>681</v>
      </c>
      <c r="I26" s="7"/>
      <c r="J26" s="7"/>
    </row>
    <row r="27" spans="1:10" ht="23.25" customHeight="1" thickBot="1" x14ac:dyDescent="0.35">
      <c r="A27" s="75" t="s">
        <v>150</v>
      </c>
      <c r="B27" s="129" t="s">
        <v>118</v>
      </c>
      <c r="C27" s="130"/>
      <c r="D27" s="16"/>
      <c r="E27" s="7" t="s">
        <v>195</v>
      </c>
      <c r="F27" s="7"/>
      <c r="G27" s="7"/>
      <c r="H27" s="7"/>
      <c r="I27" s="7"/>
      <c r="J27" s="7"/>
    </row>
    <row r="28" spans="1:10" ht="23.25" customHeight="1" thickBot="1" x14ac:dyDescent="0.35">
      <c r="A28" s="75" t="s">
        <v>151</v>
      </c>
      <c r="B28" s="129" t="s">
        <v>119</v>
      </c>
      <c r="C28" s="130"/>
      <c r="D28" s="16"/>
      <c r="E28" s="7" t="s">
        <v>195</v>
      </c>
      <c r="F28" s="7"/>
      <c r="G28" s="7"/>
      <c r="H28" s="7"/>
      <c r="I28" s="7"/>
      <c r="J28" s="7"/>
    </row>
    <row r="29" spans="1:10" ht="23.25" customHeight="1" thickBot="1" x14ac:dyDescent="0.35">
      <c r="A29" s="75" t="s">
        <v>152</v>
      </c>
      <c r="B29" s="129" t="s">
        <v>120</v>
      </c>
      <c r="C29" s="130"/>
      <c r="D29" s="16"/>
      <c r="E29" s="7" t="s">
        <v>195</v>
      </c>
      <c r="F29" s="7"/>
      <c r="G29" s="7"/>
      <c r="H29" s="7"/>
      <c r="I29" s="7"/>
      <c r="J29" s="7"/>
    </row>
    <row r="30" spans="1:10" ht="23.25" customHeight="1" thickBot="1" x14ac:dyDescent="0.35">
      <c r="A30" s="75" t="s">
        <v>153</v>
      </c>
      <c r="B30" s="129" t="s">
        <v>141</v>
      </c>
      <c r="C30" s="130"/>
      <c r="D30" s="16"/>
      <c r="E30" s="7" t="s">
        <v>195</v>
      </c>
      <c r="F30" s="7"/>
      <c r="G30" s="7"/>
      <c r="H30" s="7"/>
      <c r="I30" s="7"/>
      <c r="J30" s="7"/>
    </row>
    <row r="31" spans="1:10" ht="23.25" customHeight="1" thickBot="1" x14ac:dyDescent="0.35">
      <c r="A31" s="75" t="s">
        <v>154</v>
      </c>
      <c r="B31" s="129" t="s">
        <v>121</v>
      </c>
      <c r="C31" s="130"/>
      <c r="D31" s="16"/>
      <c r="E31" s="7" t="s">
        <v>195</v>
      </c>
      <c r="F31" s="7"/>
      <c r="G31" s="7"/>
      <c r="H31" s="7"/>
      <c r="I31" s="7"/>
      <c r="J31" s="7"/>
    </row>
    <row r="32" spans="1:10" ht="34.5" customHeight="1" thickBot="1" x14ac:dyDescent="0.35">
      <c r="A32" s="7" t="s">
        <v>17</v>
      </c>
      <c r="B32" s="116" t="s">
        <v>96</v>
      </c>
      <c r="C32" s="117"/>
      <c r="D32" s="16"/>
      <c r="E32" s="7" t="s">
        <v>21</v>
      </c>
      <c r="F32" s="7"/>
      <c r="G32" s="7"/>
      <c r="H32" s="7"/>
      <c r="I32" s="7"/>
      <c r="J32" s="7"/>
    </row>
    <row r="33" spans="1:10" ht="42" customHeight="1" thickBot="1" x14ac:dyDescent="0.35">
      <c r="A33" s="7" t="s">
        <v>18</v>
      </c>
      <c r="B33" s="116" t="s">
        <v>122</v>
      </c>
      <c r="C33" s="117"/>
      <c r="D33" s="21"/>
      <c r="E33" s="7" t="s">
        <v>124</v>
      </c>
      <c r="F33" s="82"/>
      <c r="G33" s="7"/>
      <c r="H33" s="7"/>
      <c r="I33" s="7"/>
      <c r="J33" s="7"/>
    </row>
    <row r="34" spans="1:10" ht="42" customHeight="1" thickBot="1" x14ac:dyDescent="0.35">
      <c r="A34" s="7" t="s">
        <v>19</v>
      </c>
      <c r="B34" s="116" t="s">
        <v>123</v>
      </c>
      <c r="C34" s="117"/>
      <c r="D34" s="21"/>
      <c r="E34" s="7" t="s">
        <v>124</v>
      </c>
      <c r="F34" s="14">
        <f>IFERROR(D34/D33,0)</f>
        <v>0</v>
      </c>
      <c r="G34" s="110"/>
      <c r="H34" s="109" t="s">
        <v>678</v>
      </c>
      <c r="I34" s="7"/>
      <c r="J34" s="7"/>
    </row>
    <row r="35" spans="1:10" ht="23.25" customHeight="1" thickBot="1" x14ac:dyDescent="0.35">
      <c r="A35" s="7" t="s">
        <v>20</v>
      </c>
      <c r="B35" s="7" t="s">
        <v>95</v>
      </c>
      <c r="C35" s="7"/>
      <c r="D35" s="78"/>
      <c r="E35" s="7"/>
      <c r="F35" s="7"/>
      <c r="G35" s="7"/>
      <c r="H35" s="7"/>
      <c r="I35" s="7"/>
      <c r="J35" s="7"/>
    </row>
    <row r="36" spans="1:10" ht="37.200000000000003" customHeight="1" thickBot="1" x14ac:dyDescent="0.35">
      <c r="A36" s="119"/>
      <c r="B36" s="120"/>
      <c r="C36" s="120"/>
      <c r="D36" s="120"/>
      <c r="E36" s="120"/>
      <c r="F36" s="121"/>
      <c r="G36" s="7"/>
      <c r="H36" s="7"/>
      <c r="I36" s="7"/>
      <c r="J36" s="7"/>
    </row>
    <row r="37" spans="1:10" x14ac:dyDescent="0.3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27" customHeight="1" thickBot="1" x14ac:dyDescent="0.35">
      <c r="A38" s="71" t="s">
        <v>139</v>
      </c>
      <c r="B38" s="41"/>
      <c r="C38" s="41"/>
      <c r="D38" s="41"/>
      <c r="E38" s="42"/>
      <c r="F38" s="42"/>
      <c r="G38" s="42"/>
      <c r="H38" s="42"/>
      <c r="I38" s="80"/>
      <c r="J38" s="80"/>
    </row>
    <row r="39" spans="1:10" ht="28.95" customHeight="1" thickBot="1" x14ac:dyDescent="0.35">
      <c r="A39" s="83" t="s">
        <v>25</v>
      </c>
      <c r="B39" s="116" t="s">
        <v>140</v>
      </c>
      <c r="C39" s="117"/>
      <c r="D39" s="16"/>
      <c r="E39" s="2" t="s">
        <v>11</v>
      </c>
      <c r="F39" s="2"/>
      <c r="G39" s="2"/>
      <c r="H39" s="2"/>
      <c r="I39" s="2"/>
      <c r="J39" s="2"/>
    </row>
    <row r="40" spans="1:10" ht="42" customHeight="1" thickBot="1" x14ac:dyDescent="0.35">
      <c r="A40" s="83" t="s">
        <v>26</v>
      </c>
      <c r="B40" s="116" t="s">
        <v>176</v>
      </c>
      <c r="C40" s="117"/>
      <c r="D40" s="16"/>
      <c r="E40" s="2" t="s">
        <v>169</v>
      </c>
      <c r="F40" s="2"/>
      <c r="G40" s="2"/>
      <c r="H40" s="84" t="s">
        <v>682</v>
      </c>
      <c r="I40" s="2"/>
      <c r="J40" s="2"/>
    </row>
    <row r="41" spans="1:10" ht="64.5" customHeight="1" thickBot="1" x14ac:dyDescent="0.35">
      <c r="A41" s="83" t="s">
        <v>27</v>
      </c>
      <c r="B41" s="116" t="s">
        <v>245</v>
      </c>
      <c r="C41" s="117"/>
      <c r="D41" s="16"/>
      <c r="E41" s="2" t="s">
        <v>13</v>
      </c>
      <c r="F41" s="2"/>
      <c r="G41" s="2"/>
      <c r="H41" s="109" t="s">
        <v>672</v>
      </c>
      <c r="I41" s="2"/>
      <c r="J41" s="2"/>
    </row>
    <row r="42" spans="1:10" ht="87.75" customHeight="1" thickBot="1" x14ac:dyDescent="0.35">
      <c r="A42" s="83" t="s">
        <v>28</v>
      </c>
      <c r="B42" s="116" t="s">
        <v>246</v>
      </c>
      <c r="C42" s="117"/>
      <c r="D42" s="16"/>
      <c r="E42" s="2" t="s">
        <v>13</v>
      </c>
      <c r="F42" s="2"/>
      <c r="G42" s="2"/>
      <c r="H42" s="109" t="s">
        <v>672</v>
      </c>
      <c r="I42" s="2"/>
      <c r="J42" s="2"/>
    </row>
    <row r="43" spans="1:10" ht="36" customHeight="1" thickBot="1" x14ac:dyDescent="0.35">
      <c r="A43" s="83" t="s">
        <v>97</v>
      </c>
      <c r="B43" s="116" t="s">
        <v>193</v>
      </c>
      <c r="C43" s="117"/>
      <c r="D43" s="16"/>
      <c r="E43" s="2" t="s">
        <v>13</v>
      </c>
      <c r="F43" s="2"/>
      <c r="G43" s="2"/>
      <c r="H43" s="2"/>
      <c r="I43" s="2"/>
      <c r="J43" s="2"/>
    </row>
    <row r="44" spans="1:10" ht="46.2" customHeight="1" thickBot="1" x14ac:dyDescent="0.35">
      <c r="A44" s="83" t="s">
        <v>98</v>
      </c>
      <c r="B44" s="116" t="s">
        <v>1</v>
      </c>
      <c r="C44" s="117"/>
      <c r="D44" s="16"/>
      <c r="E44" s="2" t="s">
        <v>12</v>
      </c>
      <c r="F44" s="2"/>
      <c r="G44" s="2"/>
      <c r="H44" s="2"/>
      <c r="I44" s="2"/>
      <c r="J44" s="2"/>
    </row>
    <row r="45" spans="1:10" ht="45.75" customHeight="1" thickBot="1" x14ac:dyDescent="0.35">
      <c r="A45" s="7" t="s">
        <v>99</v>
      </c>
      <c r="B45" s="116" t="s">
        <v>221</v>
      </c>
      <c r="C45" s="117"/>
      <c r="D45" s="25"/>
      <c r="E45" s="2" t="s">
        <v>195</v>
      </c>
      <c r="F45" s="2"/>
      <c r="G45" s="2"/>
      <c r="H45" s="73" t="s">
        <v>225</v>
      </c>
      <c r="I45" s="74"/>
      <c r="J45" s="2"/>
    </row>
    <row r="46" spans="1:10" ht="37.5" customHeight="1" thickBot="1" x14ac:dyDescent="0.35">
      <c r="A46" s="7" t="s">
        <v>100</v>
      </c>
      <c r="B46" s="116" t="s">
        <v>222</v>
      </c>
      <c r="C46" s="117"/>
      <c r="D46" s="25"/>
      <c r="E46" s="2" t="s">
        <v>195</v>
      </c>
      <c r="F46" s="14">
        <f>IFERROR(D46/D45,0)</f>
        <v>0</v>
      </c>
      <c r="G46" s="43" t="s">
        <v>186</v>
      </c>
      <c r="H46" s="2"/>
      <c r="I46" s="2"/>
      <c r="J46" s="2"/>
    </row>
    <row r="47" spans="1:10" ht="37.5" customHeight="1" thickBot="1" x14ac:dyDescent="0.35">
      <c r="A47" s="7" t="s">
        <v>101</v>
      </c>
      <c r="B47" s="116" t="s">
        <v>223</v>
      </c>
      <c r="C47" s="117"/>
      <c r="D47" s="25"/>
      <c r="E47" s="2" t="s">
        <v>195</v>
      </c>
      <c r="F47" s="14">
        <f>IFERROR(D47/D45,0)</f>
        <v>0</v>
      </c>
      <c r="G47" s="43" t="s">
        <v>200</v>
      </c>
      <c r="H47" s="2"/>
      <c r="I47" s="2"/>
      <c r="J47" s="2"/>
    </row>
    <row r="48" spans="1:10" ht="37.5" customHeight="1" thickBot="1" x14ac:dyDescent="0.35">
      <c r="A48" s="7" t="s">
        <v>194</v>
      </c>
      <c r="B48" s="116" t="s">
        <v>224</v>
      </c>
      <c r="C48" s="117"/>
      <c r="D48" s="25"/>
      <c r="E48" s="2" t="s">
        <v>195</v>
      </c>
      <c r="F48" s="14">
        <f>IFERROR(((D48+D47)/D45),0)</f>
        <v>0</v>
      </c>
      <c r="G48" s="43" t="s">
        <v>200</v>
      </c>
      <c r="H48" s="2"/>
      <c r="I48" s="2"/>
      <c r="J48" s="2"/>
    </row>
    <row r="49" spans="1:10" ht="20.399999999999999" customHeight="1" thickBot="1" x14ac:dyDescent="0.35">
      <c r="A49" s="7" t="s">
        <v>199</v>
      </c>
      <c r="B49" s="7" t="s">
        <v>95</v>
      </c>
      <c r="C49" s="7"/>
      <c r="D49" s="78"/>
      <c r="E49" s="7"/>
      <c r="F49" s="2"/>
      <c r="G49" s="2"/>
      <c r="H49" s="2"/>
      <c r="I49" s="2"/>
      <c r="J49" s="2"/>
    </row>
    <row r="50" spans="1:10" ht="82.95" customHeight="1" thickBot="1" x14ac:dyDescent="0.35">
      <c r="A50" s="119"/>
      <c r="B50" s="120"/>
      <c r="C50" s="120"/>
      <c r="D50" s="120"/>
      <c r="E50" s="120"/>
      <c r="F50" s="121"/>
      <c r="G50" s="2"/>
      <c r="H50" s="7"/>
      <c r="I50" s="7"/>
      <c r="J50" s="7"/>
    </row>
    <row r="51" spans="1:10" ht="19.95" customHeight="1" x14ac:dyDescent="0.3">
      <c r="A51" s="78"/>
      <c r="B51" s="78"/>
      <c r="C51" s="78"/>
      <c r="D51" s="78"/>
      <c r="E51" s="7"/>
      <c r="F51" s="7"/>
      <c r="G51" s="7"/>
      <c r="H51" s="7"/>
      <c r="I51" s="7"/>
      <c r="J51" s="7"/>
    </row>
    <row r="52" spans="1:10" ht="34.950000000000003" customHeight="1" thickBot="1" x14ac:dyDescent="0.35">
      <c r="A52" s="71" t="s">
        <v>138</v>
      </c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53.4" thickBot="1" x14ac:dyDescent="0.35">
      <c r="A53" s="30" t="s">
        <v>34</v>
      </c>
      <c r="B53" s="116" t="s">
        <v>102</v>
      </c>
      <c r="C53" s="117"/>
      <c r="D53" s="16"/>
      <c r="E53" s="7" t="s">
        <v>29</v>
      </c>
      <c r="F53" s="7"/>
      <c r="G53" s="7"/>
      <c r="H53" s="109" t="s">
        <v>679</v>
      </c>
      <c r="I53" s="7"/>
      <c r="J53" s="7"/>
    </row>
    <row r="54" spans="1:10" ht="30" customHeight="1" thickBot="1" x14ac:dyDescent="0.35">
      <c r="A54" s="30" t="s">
        <v>207</v>
      </c>
      <c r="B54" s="131" t="s">
        <v>149</v>
      </c>
      <c r="C54" s="132"/>
      <c r="D54" s="16"/>
      <c r="E54" s="7" t="s">
        <v>52</v>
      </c>
      <c r="F54" s="7"/>
      <c r="G54" s="7"/>
      <c r="H54" s="7"/>
      <c r="I54" s="7"/>
      <c r="J54" s="7"/>
    </row>
    <row r="55" spans="1:10" ht="27" thickBot="1" x14ac:dyDescent="0.35">
      <c r="A55" s="30" t="s">
        <v>35</v>
      </c>
      <c r="B55" s="116" t="s">
        <v>47</v>
      </c>
      <c r="C55" s="117"/>
      <c r="D55" s="16"/>
      <c r="E55" s="7" t="s">
        <v>46</v>
      </c>
      <c r="F55" s="7"/>
      <c r="G55" s="7"/>
      <c r="H55" s="109" t="s">
        <v>171</v>
      </c>
      <c r="I55" s="7"/>
      <c r="J55" s="7"/>
    </row>
    <row r="56" spans="1:10" ht="27" customHeight="1" thickBot="1" x14ac:dyDescent="0.35">
      <c r="A56" s="75" t="s">
        <v>37</v>
      </c>
      <c r="B56" s="123" t="s">
        <v>30</v>
      </c>
      <c r="C56" s="124"/>
      <c r="D56" s="16"/>
      <c r="E56" s="7" t="s">
        <v>48</v>
      </c>
      <c r="F56" s="7"/>
      <c r="G56" s="7"/>
      <c r="H56" s="7"/>
      <c r="I56" s="7"/>
      <c r="J56" s="7"/>
    </row>
    <row r="57" spans="1:10" ht="24" customHeight="1" thickBot="1" x14ac:dyDescent="0.35">
      <c r="A57" s="75" t="s">
        <v>38</v>
      </c>
      <c r="B57" s="123" t="s">
        <v>103</v>
      </c>
      <c r="C57" s="124"/>
      <c r="D57" s="16"/>
      <c r="E57" s="7" t="s">
        <v>49</v>
      </c>
      <c r="F57" s="22"/>
      <c r="G57" s="7" t="s">
        <v>31</v>
      </c>
      <c r="H57" s="7"/>
      <c r="I57" s="7"/>
      <c r="J57" s="7"/>
    </row>
    <row r="58" spans="1:10" ht="27.75" customHeight="1" thickBot="1" x14ac:dyDescent="0.35">
      <c r="A58" s="75" t="s">
        <v>39</v>
      </c>
      <c r="B58" s="123" t="s">
        <v>32</v>
      </c>
      <c r="C58" s="124"/>
      <c r="D58" s="16"/>
      <c r="E58" s="7" t="s">
        <v>50</v>
      </c>
      <c r="F58" s="85"/>
      <c r="G58" s="85"/>
      <c r="H58" s="7"/>
      <c r="I58" s="7"/>
      <c r="J58" s="7"/>
    </row>
    <row r="59" spans="1:10" ht="46.5" customHeight="1" thickBot="1" x14ac:dyDescent="0.35">
      <c r="A59" s="30" t="s">
        <v>40</v>
      </c>
      <c r="B59" s="116" t="s">
        <v>51</v>
      </c>
      <c r="C59" s="117"/>
      <c r="D59" s="16"/>
      <c r="E59" s="7" t="s">
        <v>46</v>
      </c>
      <c r="F59" s="86"/>
      <c r="G59" s="86"/>
      <c r="H59" s="109" t="s">
        <v>170</v>
      </c>
      <c r="I59" s="7"/>
      <c r="J59" s="7"/>
    </row>
    <row r="60" spans="1:10" ht="24" customHeight="1" thickBot="1" x14ac:dyDescent="0.35">
      <c r="A60" s="75" t="s">
        <v>41</v>
      </c>
      <c r="B60" s="123" t="s">
        <v>30</v>
      </c>
      <c r="C60" s="124"/>
      <c r="D60" s="16"/>
      <c r="E60" s="7" t="s">
        <v>48</v>
      </c>
      <c r="F60" s="86"/>
      <c r="G60" s="86"/>
      <c r="H60" s="7"/>
      <c r="I60" s="7"/>
      <c r="J60" s="7"/>
    </row>
    <row r="61" spans="1:10" ht="24" customHeight="1" thickBot="1" x14ac:dyDescent="0.35">
      <c r="A61" s="75" t="s">
        <v>42</v>
      </c>
      <c r="B61" s="123" t="s">
        <v>103</v>
      </c>
      <c r="C61" s="124"/>
      <c r="D61" s="16"/>
      <c r="E61" s="7" t="s">
        <v>49</v>
      </c>
      <c r="F61" s="22"/>
      <c r="G61" s="7" t="s">
        <v>31</v>
      </c>
      <c r="H61" s="7"/>
      <c r="I61" s="7"/>
      <c r="J61" s="7"/>
    </row>
    <row r="62" spans="1:10" ht="24" customHeight="1" thickBot="1" x14ac:dyDescent="0.35">
      <c r="A62" s="75" t="s">
        <v>43</v>
      </c>
      <c r="B62" s="123" t="s">
        <v>32</v>
      </c>
      <c r="C62" s="124"/>
      <c r="D62" s="16"/>
      <c r="E62" s="7" t="s">
        <v>50</v>
      </c>
      <c r="F62" s="78"/>
      <c r="G62" s="78"/>
      <c r="H62" s="7"/>
      <c r="I62" s="7"/>
      <c r="J62" s="7"/>
    </row>
    <row r="63" spans="1:10" ht="62.4" customHeight="1" thickBot="1" x14ac:dyDescent="0.35">
      <c r="A63" s="30" t="s">
        <v>44</v>
      </c>
      <c r="B63" s="116" t="s">
        <v>53</v>
      </c>
      <c r="C63" s="117"/>
      <c r="D63" s="16"/>
      <c r="E63" s="7" t="s">
        <v>54</v>
      </c>
      <c r="F63" s="14">
        <f>IFERROR(D63/D54,0)</f>
        <v>0</v>
      </c>
      <c r="G63" s="109" t="s">
        <v>677</v>
      </c>
      <c r="H63" s="110"/>
      <c r="I63" s="7"/>
      <c r="J63" s="7"/>
    </row>
    <row r="64" spans="1:10" ht="15" thickBot="1" x14ac:dyDescent="0.35">
      <c r="A64" s="7" t="s">
        <v>45</v>
      </c>
      <c r="B64" s="125" t="s">
        <v>95</v>
      </c>
      <c r="C64" s="125"/>
      <c r="D64" s="78"/>
      <c r="E64" s="7"/>
      <c r="F64" s="78"/>
      <c r="G64" s="78"/>
      <c r="H64" s="7"/>
      <c r="I64" s="7"/>
      <c r="J64" s="7"/>
    </row>
    <row r="65" spans="1:10" ht="72.599999999999994" customHeight="1" thickBot="1" x14ac:dyDescent="0.35">
      <c r="A65" s="119"/>
      <c r="B65" s="120"/>
      <c r="C65" s="120"/>
      <c r="D65" s="120"/>
      <c r="E65" s="120"/>
      <c r="F65" s="121"/>
      <c r="G65" s="78"/>
      <c r="H65" s="7"/>
      <c r="I65" s="7"/>
      <c r="J65" s="7"/>
    </row>
    <row r="66" spans="1:10" x14ac:dyDescent="0.3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31.2" customHeight="1" thickBot="1" x14ac:dyDescent="0.35">
      <c r="A67" s="71" t="s">
        <v>69</v>
      </c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27.6" customHeight="1" thickBot="1" x14ac:dyDescent="0.35">
      <c r="A68" s="30" t="s">
        <v>210</v>
      </c>
      <c r="B68" s="116" t="s">
        <v>61</v>
      </c>
      <c r="C68" s="117"/>
      <c r="D68" s="16"/>
      <c r="E68" s="7" t="s">
        <v>55</v>
      </c>
      <c r="F68" s="16"/>
      <c r="G68" s="7" t="s">
        <v>56</v>
      </c>
      <c r="H68" s="7"/>
      <c r="I68" s="7"/>
      <c r="J68" s="7"/>
    </row>
    <row r="69" spans="1:10" ht="31.2" customHeight="1" thickBot="1" x14ac:dyDescent="0.35">
      <c r="A69" s="75" t="s">
        <v>211</v>
      </c>
      <c r="B69" s="123" t="s">
        <v>60</v>
      </c>
      <c r="C69" s="124"/>
      <c r="D69" s="16"/>
      <c r="E69" s="7" t="s">
        <v>55</v>
      </c>
      <c r="F69" s="16"/>
      <c r="G69" s="7" t="s">
        <v>56</v>
      </c>
      <c r="H69" s="7"/>
      <c r="I69" s="7"/>
      <c r="J69" s="7"/>
    </row>
    <row r="70" spans="1:10" ht="47.4" customHeight="1" thickBot="1" x14ac:dyDescent="0.35">
      <c r="A70" s="30" t="s">
        <v>212</v>
      </c>
      <c r="B70" s="116" t="s">
        <v>62</v>
      </c>
      <c r="C70" s="117"/>
      <c r="D70" s="16"/>
      <c r="E70" s="7" t="s">
        <v>55</v>
      </c>
      <c r="F70" s="16"/>
      <c r="G70" s="7" t="s">
        <v>56</v>
      </c>
      <c r="H70" s="109" t="s">
        <v>673</v>
      </c>
      <c r="I70" s="7"/>
      <c r="J70" s="7"/>
    </row>
    <row r="71" spans="1:10" ht="33.6" customHeight="1" thickBot="1" x14ac:dyDescent="0.35">
      <c r="A71" s="75" t="s">
        <v>213</v>
      </c>
      <c r="B71" s="123" t="s">
        <v>60</v>
      </c>
      <c r="C71" s="124"/>
      <c r="D71" s="16"/>
      <c r="E71" s="7" t="s">
        <v>55</v>
      </c>
      <c r="F71" s="16"/>
      <c r="G71" s="7" t="s">
        <v>56</v>
      </c>
      <c r="H71" s="7"/>
      <c r="I71" s="7"/>
      <c r="J71" s="7"/>
    </row>
    <row r="72" spans="1:10" ht="19.2" customHeight="1" thickBot="1" x14ac:dyDescent="0.35">
      <c r="A72" s="87" t="s">
        <v>214</v>
      </c>
      <c r="B72" s="116" t="s">
        <v>64</v>
      </c>
      <c r="C72" s="117"/>
      <c r="D72" s="16"/>
      <c r="E72" s="88" t="s">
        <v>63</v>
      </c>
      <c r="F72" s="19"/>
      <c r="G72" s="7" t="s">
        <v>57</v>
      </c>
      <c r="H72" s="7"/>
      <c r="I72" s="7"/>
      <c r="J72" s="7"/>
    </row>
    <row r="73" spans="1:10" ht="21.6" customHeight="1" thickBot="1" x14ac:dyDescent="0.35">
      <c r="A73" s="75" t="s">
        <v>215</v>
      </c>
      <c r="B73" s="123" t="s">
        <v>60</v>
      </c>
      <c r="C73" s="124"/>
      <c r="D73" s="16"/>
      <c r="E73" s="88" t="s">
        <v>63</v>
      </c>
      <c r="F73" s="19"/>
      <c r="G73" s="7" t="s">
        <v>57</v>
      </c>
      <c r="H73" s="7"/>
      <c r="I73" s="7"/>
      <c r="J73" s="7"/>
    </row>
    <row r="74" spans="1:10" ht="34.5" customHeight="1" thickBot="1" x14ac:dyDescent="0.35">
      <c r="A74" s="30" t="s">
        <v>216</v>
      </c>
      <c r="B74" s="116" t="s">
        <v>196</v>
      </c>
      <c r="C74" s="117"/>
      <c r="D74" s="16"/>
      <c r="E74" s="7" t="s">
        <v>56</v>
      </c>
      <c r="F74" s="85"/>
      <c r="G74" s="85"/>
      <c r="H74" s="109" t="s">
        <v>674</v>
      </c>
      <c r="I74" s="7"/>
      <c r="J74" s="7"/>
    </row>
    <row r="75" spans="1:10" ht="28.5" customHeight="1" thickBot="1" x14ac:dyDescent="0.35">
      <c r="A75" s="30" t="s">
        <v>217</v>
      </c>
      <c r="B75" s="116" t="s">
        <v>66</v>
      </c>
      <c r="C75" s="117"/>
      <c r="D75" s="19"/>
      <c r="E75" s="7" t="s">
        <v>58</v>
      </c>
      <c r="F75" s="85"/>
      <c r="G75" s="85"/>
      <c r="H75" s="7"/>
      <c r="I75" s="7"/>
      <c r="J75" s="7"/>
    </row>
    <row r="76" spans="1:10" ht="28.5" customHeight="1" thickBot="1" x14ac:dyDescent="0.35">
      <c r="A76" s="30" t="s">
        <v>218</v>
      </c>
      <c r="B76" s="116" t="s">
        <v>59</v>
      </c>
      <c r="C76" s="117"/>
      <c r="D76" s="16"/>
      <c r="E76" s="7" t="s">
        <v>67</v>
      </c>
      <c r="F76" s="85"/>
      <c r="G76" s="85"/>
      <c r="H76" s="7"/>
      <c r="I76" s="7"/>
      <c r="J76" s="7"/>
    </row>
    <row r="77" spans="1:10" ht="20.100000000000001" customHeight="1" thickBot="1" x14ac:dyDescent="0.35">
      <c r="A77" s="75" t="s">
        <v>219</v>
      </c>
      <c r="B77" s="123" t="s">
        <v>668</v>
      </c>
      <c r="C77" s="124"/>
      <c r="D77" s="16"/>
      <c r="E77" s="7" t="s">
        <v>67</v>
      </c>
      <c r="F77" s="85"/>
      <c r="G77" s="85"/>
      <c r="H77" s="7"/>
      <c r="I77" s="7"/>
      <c r="J77" s="7"/>
    </row>
    <row r="78" spans="1:10" ht="25.95" customHeight="1" thickBot="1" x14ac:dyDescent="0.35">
      <c r="A78" s="30" t="s">
        <v>220</v>
      </c>
      <c r="B78" s="116" t="s">
        <v>208</v>
      </c>
      <c r="C78" s="117"/>
      <c r="D78" s="19"/>
      <c r="E78" s="7" t="s">
        <v>58</v>
      </c>
      <c r="F78" s="85"/>
      <c r="G78" s="85"/>
      <c r="H78" s="85"/>
      <c r="I78" s="7"/>
      <c r="J78" s="7"/>
    </row>
    <row r="79" spans="1:10" ht="27" customHeight="1" thickBot="1" x14ac:dyDescent="0.35">
      <c r="A79" s="75" t="s">
        <v>226</v>
      </c>
      <c r="B79" s="116" t="s">
        <v>669</v>
      </c>
      <c r="C79" s="117"/>
      <c r="D79" s="16"/>
      <c r="E79" s="7" t="s">
        <v>86</v>
      </c>
      <c r="F79" s="19"/>
      <c r="G79" s="7" t="s">
        <v>58</v>
      </c>
      <c r="H79" s="85"/>
      <c r="I79" s="7"/>
      <c r="J79" s="7"/>
    </row>
    <row r="80" spans="1:10" ht="33.75" customHeight="1" thickBot="1" x14ac:dyDescent="0.35">
      <c r="A80" s="30" t="s">
        <v>227</v>
      </c>
      <c r="B80" s="116" t="s">
        <v>172</v>
      </c>
      <c r="C80" s="117"/>
      <c r="D80" s="16"/>
      <c r="E80" s="7" t="s">
        <v>68</v>
      </c>
      <c r="F80" s="7"/>
      <c r="G80" s="7"/>
      <c r="H80" s="7"/>
      <c r="I80" s="7"/>
      <c r="J80" s="7"/>
    </row>
    <row r="81" spans="1:10" ht="44.25" customHeight="1" thickBot="1" x14ac:dyDescent="0.35">
      <c r="A81" s="30" t="s">
        <v>228</v>
      </c>
      <c r="B81" s="116" t="s">
        <v>104</v>
      </c>
      <c r="C81" s="117"/>
      <c r="D81" s="16"/>
      <c r="E81" s="7" t="s">
        <v>0</v>
      </c>
      <c r="F81" s="7"/>
      <c r="G81" s="7"/>
      <c r="H81" s="7"/>
      <c r="I81" s="7"/>
      <c r="J81" s="7"/>
    </row>
    <row r="82" spans="1:10" ht="30.75" customHeight="1" thickBot="1" x14ac:dyDescent="0.35">
      <c r="A82" s="7" t="s">
        <v>229</v>
      </c>
      <c r="B82" s="118" t="s">
        <v>95</v>
      </c>
      <c r="C82" s="118"/>
      <c r="D82" s="78"/>
      <c r="E82" s="7"/>
      <c r="F82" s="78"/>
      <c r="G82" s="78"/>
      <c r="H82" s="7"/>
      <c r="I82" s="7"/>
      <c r="J82" s="7"/>
    </row>
    <row r="83" spans="1:10" ht="79.2" customHeight="1" thickBot="1" x14ac:dyDescent="0.35">
      <c r="A83" s="119"/>
      <c r="B83" s="120"/>
      <c r="C83" s="120"/>
      <c r="D83" s="120"/>
      <c r="E83" s="120"/>
      <c r="F83" s="121"/>
      <c r="G83" s="78"/>
      <c r="H83" s="7"/>
      <c r="I83" s="7"/>
      <c r="J83" s="7"/>
    </row>
    <row r="84" spans="1:10" x14ac:dyDescent="0.3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x14ac:dyDescent="0.3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26.25" customHeight="1" thickBot="1" x14ac:dyDescent="0.35">
      <c r="A86" s="122" t="s">
        <v>72</v>
      </c>
      <c r="B86" s="122"/>
      <c r="C86" s="122"/>
      <c r="D86" s="122"/>
      <c r="E86" s="29"/>
      <c r="F86" s="29"/>
      <c r="G86" s="29"/>
      <c r="H86" s="29"/>
      <c r="I86" s="29"/>
      <c r="J86" s="29"/>
    </row>
    <row r="87" spans="1:10" ht="39.75" customHeight="1" thickBot="1" x14ac:dyDescent="0.35">
      <c r="A87" s="30" t="s">
        <v>230</v>
      </c>
      <c r="B87" s="114" t="s">
        <v>145</v>
      </c>
      <c r="C87" s="115"/>
      <c r="D87" s="16"/>
      <c r="E87" s="7" t="s">
        <v>10</v>
      </c>
      <c r="F87" s="7"/>
      <c r="G87" s="7"/>
      <c r="H87" s="2"/>
      <c r="I87" s="2"/>
      <c r="J87" s="2"/>
    </row>
    <row r="88" spans="1:10" ht="29.25" customHeight="1" thickBot="1" x14ac:dyDescent="0.35">
      <c r="A88" s="30" t="s">
        <v>231</v>
      </c>
      <c r="B88" s="114" t="s">
        <v>146</v>
      </c>
      <c r="C88" s="115"/>
      <c r="D88" s="16"/>
      <c r="E88" s="7" t="s">
        <v>73</v>
      </c>
      <c r="F88" s="7"/>
      <c r="G88" s="7"/>
      <c r="H88" s="2"/>
      <c r="I88" s="2"/>
      <c r="J88" s="2"/>
    </row>
    <row r="89" spans="1:10" ht="29.25" customHeight="1" thickBot="1" x14ac:dyDescent="0.35">
      <c r="A89" s="30" t="s">
        <v>232</v>
      </c>
      <c r="B89" s="114" t="s">
        <v>147</v>
      </c>
      <c r="C89" s="115"/>
      <c r="D89" s="16"/>
      <c r="E89" s="7" t="s">
        <v>73</v>
      </c>
      <c r="F89" s="7"/>
      <c r="G89" s="7"/>
      <c r="H89" s="2"/>
      <c r="I89" s="2"/>
      <c r="J89" s="2"/>
    </row>
    <row r="90" spans="1:10" ht="29.25" customHeight="1" thickBot="1" x14ac:dyDescent="0.35">
      <c r="A90" s="30" t="s">
        <v>233</v>
      </c>
      <c r="B90" s="114" t="s">
        <v>148</v>
      </c>
      <c r="C90" s="115"/>
      <c r="D90" s="16"/>
      <c r="E90" s="7" t="s">
        <v>73</v>
      </c>
      <c r="F90" s="7"/>
      <c r="G90" s="7"/>
      <c r="H90" s="2"/>
      <c r="I90" s="2"/>
      <c r="J90" s="2"/>
    </row>
    <row r="91" spans="1:10" ht="27.75" customHeight="1" thickBot="1" x14ac:dyDescent="0.35">
      <c r="A91" s="2" t="s">
        <v>234</v>
      </c>
      <c r="B91" s="2" t="s">
        <v>243</v>
      </c>
      <c r="C91" s="2"/>
      <c r="D91" s="2"/>
      <c r="E91" s="2"/>
      <c r="F91" s="2"/>
      <c r="G91" s="2"/>
      <c r="H91" s="6"/>
      <c r="I91" s="3"/>
      <c r="J91" s="2"/>
    </row>
    <row r="92" spans="1:10" ht="109.2" customHeight="1" thickBot="1" x14ac:dyDescent="0.35">
      <c r="A92" s="119"/>
      <c r="B92" s="120"/>
      <c r="C92" s="120"/>
      <c r="D92" s="120"/>
      <c r="E92" s="120"/>
      <c r="F92" s="121"/>
      <c r="G92" s="7"/>
      <c r="H92" s="2"/>
      <c r="I92" s="2"/>
      <c r="J92" s="2"/>
    </row>
    <row r="93" spans="1:10" x14ac:dyDescent="0.3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33.75" customHeight="1" thickBot="1" x14ac:dyDescent="0.35">
      <c r="A94" s="31" t="s">
        <v>144</v>
      </c>
      <c r="B94" s="31"/>
      <c r="C94" s="59"/>
      <c r="D94" s="29"/>
      <c r="E94" s="29"/>
      <c r="F94" s="29"/>
      <c r="G94" s="29"/>
      <c r="H94" s="29"/>
      <c r="I94" s="29"/>
      <c r="J94" s="29"/>
    </row>
    <row r="95" spans="1:10" ht="116.4" customHeight="1" thickBot="1" x14ac:dyDescent="0.35">
      <c r="A95" s="119"/>
      <c r="B95" s="120"/>
      <c r="C95" s="120"/>
      <c r="D95" s="120"/>
      <c r="E95" s="120"/>
      <c r="F95" s="121"/>
      <c r="G95" s="74"/>
      <c r="H95" s="2"/>
      <c r="I95" s="2"/>
      <c r="J95" s="2"/>
    </row>
    <row r="96" spans="1:10" x14ac:dyDescent="0.3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x14ac:dyDescent="0.3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25.5" customHeight="1" x14ac:dyDescent="0.3">
      <c r="A98" s="31" t="s">
        <v>105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36" customHeight="1" thickBot="1" x14ac:dyDescent="0.35">
      <c r="A99" s="60"/>
      <c r="B99" s="8" t="s">
        <v>168</v>
      </c>
      <c r="C99" s="8"/>
      <c r="D99" s="8" t="s">
        <v>125</v>
      </c>
      <c r="E99" s="10" t="s">
        <v>130</v>
      </c>
      <c r="F99" s="10" t="s">
        <v>126</v>
      </c>
      <c r="G99" s="11" t="s">
        <v>173</v>
      </c>
      <c r="H99" s="9" t="s">
        <v>127</v>
      </c>
      <c r="I99" s="7"/>
      <c r="J99" s="2"/>
    </row>
    <row r="100" spans="1:10" ht="30" customHeight="1" thickBot="1" x14ac:dyDescent="0.35">
      <c r="A100" s="30" t="s">
        <v>2</v>
      </c>
      <c r="B100" s="114" t="s">
        <v>133</v>
      </c>
      <c r="C100" s="115"/>
      <c r="D100" s="23"/>
      <c r="E100" s="23"/>
      <c r="F100" s="23"/>
      <c r="G100" s="23"/>
      <c r="H100" s="15">
        <f t="shared" ref="H100:H109" si="0">SUM(D100:G100)</f>
        <v>0</v>
      </c>
      <c r="I100" s="7"/>
      <c r="J100" s="2"/>
    </row>
    <row r="101" spans="1:10" ht="30" customHeight="1" thickBot="1" x14ac:dyDescent="0.35">
      <c r="A101" s="30" t="s">
        <v>3</v>
      </c>
      <c r="B101" s="114" t="s">
        <v>128</v>
      </c>
      <c r="C101" s="115"/>
      <c r="D101" s="23"/>
      <c r="E101" s="23"/>
      <c r="F101" s="23"/>
      <c r="G101" s="23"/>
      <c r="H101" s="15">
        <f t="shared" si="0"/>
        <v>0</v>
      </c>
      <c r="I101" s="7"/>
      <c r="J101" s="2"/>
    </row>
    <row r="102" spans="1:10" ht="30" customHeight="1" thickBot="1" x14ac:dyDescent="0.35">
      <c r="A102" s="30" t="s">
        <v>24</v>
      </c>
      <c r="B102" s="114" t="s">
        <v>143</v>
      </c>
      <c r="C102" s="115"/>
      <c r="D102" s="23"/>
      <c r="E102" s="23"/>
      <c r="F102" s="23"/>
      <c r="G102" s="23"/>
      <c r="H102" s="15">
        <f t="shared" si="0"/>
        <v>0</v>
      </c>
      <c r="I102" s="7"/>
      <c r="J102" s="2"/>
    </row>
    <row r="103" spans="1:10" ht="30" customHeight="1" thickBot="1" x14ac:dyDescent="0.35">
      <c r="A103" s="30" t="s">
        <v>33</v>
      </c>
      <c r="B103" s="114" t="s">
        <v>244</v>
      </c>
      <c r="C103" s="115"/>
      <c r="D103" s="23"/>
      <c r="E103" s="23"/>
      <c r="F103" s="23"/>
      <c r="G103" s="23"/>
      <c r="H103" s="15">
        <f t="shared" si="0"/>
        <v>0</v>
      </c>
      <c r="I103" s="7"/>
      <c r="J103" s="2"/>
    </row>
    <row r="104" spans="1:10" ht="30" customHeight="1" thickBot="1" x14ac:dyDescent="0.35">
      <c r="A104" s="30" t="s">
        <v>36</v>
      </c>
      <c r="B104" s="114" t="s">
        <v>134</v>
      </c>
      <c r="C104" s="115"/>
      <c r="D104" s="23"/>
      <c r="E104" s="23"/>
      <c r="F104" s="23"/>
      <c r="G104" s="23"/>
      <c r="H104" s="15">
        <f t="shared" si="0"/>
        <v>0</v>
      </c>
      <c r="I104" s="7"/>
      <c r="J104" s="2"/>
    </row>
    <row r="105" spans="1:10" ht="30" customHeight="1" thickBot="1" x14ac:dyDescent="0.35">
      <c r="A105" s="30" t="s">
        <v>71</v>
      </c>
      <c r="B105" s="114" t="s">
        <v>106</v>
      </c>
      <c r="C105" s="115"/>
      <c r="D105" s="23"/>
      <c r="E105" s="23"/>
      <c r="F105" s="23"/>
      <c r="G105" s="23"/>
      <c r="H105" s="15">
        <f>SUM(D105:G105)</f>
        <v>0</v>
      </c>
      <c r="I105" s="7"/>
      <c r="J105" s="2"/>
    </row>
    <row r="106" spans="1:10" ht="30" customHeight="1" thickBot="1" x14ac:dyDescent="0.35">
      <c r="A106" s="30" t="s">
        <v>203</v>
      </c>
      <c r="B106" s="114" t="s">
        <v>135</v>
      </c>
      <c r="C106" s="115"/>
      <c r="D106" s="23"/>
      <c r="E106" s="23"/>
      <c r="F106" s="23"/>
      <c r="G106" s="23"/>
      <c r="H106" s="15">
        <f t="shared" si="0"/>
        <v>0</v>
      </c>
      <c r="I106" s="7"/>
      <c r="J106" s="2"/>
    </row>
    <row r="107" spans="1:10" ht="30" customHeight="1" thickBot="1" x14ac:dyDescent="0.35">
      <c r="A107" s="30" t="s">
        <v>204</v>
      </c>
      <c r="B107" s="114" t="s">
        <v>131</v>
      </c>
      <c r="C107" s="115"/>
      <c r="D107" s="23"/>
      <c r="E107" s="23"/>
      <c r="F107" s="23"/>
      <c r="G107" s="23"/>
      <c r="H107" s="15">
        <f t="shared" si="0"/>
        <v>0</v>
      </c>
      <c r="I107" s="7"/>
      <c r="J107" s="2"/>
    </row>
    <row r="108" spans="1:10" ht="30" customHeight="1" thickBot="1" x14ac:dyDescent="0.35">
      <c r="A108" s="30" t="s">
        <v>205</v>
      </c>
      <c r="B108" s="114" t="s">
        <v>132</v>
      </c>
      <c r="C108" s="115"/>
      <c r="D108" s="23"/>
      <c r="E108" s="23"/>
      <c r="F108" s="23"/>
      <c r="G108" s="23"/>
      <c r="H108" s="15">
        <f t="shared" si="0"/>
        <v>0</v>
      </c>
      <c r="I108" s="7"/>
      <c r="J108" s="2"/>
    </row>
    <row r="109" spans="1:10" ht="30" customHeight="1" thickBot="1" x14ac:dyDescent="0.35">
      <c r="A109" s="30" t="s">
        <v>206</v>
      </c>
      <c r="B109" s="114" t="s">
        <v>129</v>
      </c>
      <c r="C109" s="115"/>
      <c r="D109" s="23"/>
      <c r="E109" s="23"/>
      <c r="F109" s="23"/>
      <c r="G109" s="23"/>
      <c r="H109" s="15">
        <f t="shared" si="0"/>
        <v>0</v>
      </c>
      <c r="I109" s="7"/>
      <c r="J109" s="2"/>
    </row>
    <row r="110" spans="1:10" ht="27.75" customHeight="1" thickBot="1" x14ac:dyDescent="0.35">
      <c r="A110" s="89"/>
      <c r="B110" s="90" t="s">
        <v>127</v>
      </c>
      <c r="C110" s="90"/>
      <c r="D110" s="15">
        <f>SUM(D100:D109)</f>
        <v>0</v>
      </c>
      <c r="E110" s="15">
        <f t="shared" ref="E110:F110" si="1">SUM(E100:E109)</f>
        <v>0</v>
      </c>
      <c r="F110" s="15">
        <f t="shared" si="1"/>
        <v>0</v>
      </c>
      <c r="G110" s="15">
        <f>SUM(G100:G109)</f>
        <v>0</v>
      </c>
      <c r="H110" s="24">
        <f>SUM(H100:H109)</f>
        <v>0</v>
      </c>
      <c r="I110" s="7"/>
      <c r="J110" s="2"/>
    </row>
    <row r="111" spans="1:10" ht="15" thickBot="1" x14ac:dyDescent="0.35">
      <c r="A111" s="89"/>
      <c r="B111" s="90"/>
      <c r="C111" s="90"/>
      <c r="D111" s="90"/>
      <c r="E111" s="90"/>
      <c r="F111" s="90"/>
      <c r="G111" s="90"/>
      <c r="H111" s="90"/>
      <c r="I111" s="7"/>
      <c r="J111" s="2"/>
    </row>
    <row r="112" spans="1:10" ht="60.6" customHeight="1" thickBot="1" x14ac:dyDescent="0.35">
      <c r="A112" s="89"/>
      <c r="B112" s="91" t="s">
        <v>197</v>
      </c>
      <c r="C112" s="91"/>
      <c r="D112" s="17"/>
      <c r="E112" s="107">
        <f>IFERROR(SUM(D100:D107,D109)/D112,0)</f>
        <v>0</v>
      </c>
      <c r="F112" s="92" t="s">
        <v>201</v>
      </c>
      <c r="G112" s="74"/>
      <c r="H112" s="7"/>
      <c r="I112" s="7"/>
      <c r="J112" s="2"/>
    </row>
    <row r="113" spans="1:10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x14ac:dyDescent="0.3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x14ac:dyDescent="0.3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20.100000000000001" customHeight="1" thickBot="1" x14ac:dyDescent="0.35">
      <c r="A116" s="93"/>
      <c r="B116" s="94" t="s">
        <v>663</v>
      </c>
      <c r="C116" s="93"/>
      <c r="D116" s="93"/>
      <c r="E116" s="93"/>
      <c r="F116" s="93"/>
      <c r="G116" s="93"/>
      <c r="H116" s="95"/>
      <c r="I116" s="93"/>
      <c r="J116" s="93"/>
    </row>
    <row r="117" spans="1:10" ht="20.100000000000001" customHeight="1" thickBot="1" x14ac:dyDescent="0.35">
      <c r="A117" s="93"/>
      <c r="B117" s="96" t="s">
        <v>664</v>
      </c>
      <c r="C117" s="112"/>
      <c r="D117" s="113"/>
      <c r="E117" s="93"/>
      <c r="F117" s="93"/>
      <c r="G117" s="93"/>
      <c r="H117" s="95"/>
      <c r="I117" s="93"/>
      <c r="J117" s="93"/>
    </row>
    <row r="118" spans="1:10" ht="20.100000000000001" customHeight="1" thickBot="1" x14ac:dyDescent="0.35">
      <c r="A118" s="93"/>
      <c r="B118" s="96" t="s">
        <v>665</v>
      </c>
      <c r="C118" s="112"/>
      <c r="D118" s="113"/>
      <c r="E118" s="93"/>
      <c r="F118" s="93"/>
      <c r="G118" s="93"/>
      <c r="H118" s="95"/>
      <c r="I118" s="93"/>
      <c r="J118" s="93"/>
    </row>
    <row r="119" spans="1:10" ht="20.100000000000001" customHeight="1" thickBot="1" x14ac:dyDescent="0.35">
      <c r="A119" s="93"/>
      <c r="B119" s="96" t="s">
        <v>666</v>
      </c>
      <c r="C119" s="112"/>
      <c r="D119" s="113"/>
      <c r="E119" s="93"/>
      <c r="F119" s="93"/>
      <c r="G119" s="93"/>
      <c r="H119" s="95"/>
      <c r="I119" s="93"/>
      <c r="J119" s="93"/>
    </row>
    <row r="120" spans="1:10" ht="20.100000000000001" customHeight="1" thickBot="1" x14ac:dyDescent="0.35">
      <c r="A120" s="93"/>
      <c r="B120" s="96" t="s">
        <v>667</v>
      </c>
      <c r="C120" s="112"/>
      <c r="D120" s="113"/>
      <c r="E120" s="93"/>
      <c r="F120" s="93"/>
      <c r="G120" s="93"/>
      <c r="H120" s="95"/>
      <c r="I120" s="93"/>
      <c r="J120" s="93"/>
    </row>
  </sheetData>
  <sheetProtection algorithmName="SHA-512" hashValue="ouKG2Y3Q4jtD046QPsC8/mnkzckq/+CX5S23GXaB2hByY+KqB1h6f59CpCyywU9j3HAxxpoy60WzvEJp+2tZAg==" saltValue="OATj+iamzdI1blCRsi9tVQ==" spinCount="100000" sheet="1" objects="1" scenarios="1" formatColumns="0" formatRows="0"/>
  <mergeCells count="87">
    <mergeCell ref="A65:F6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53:C53"/>
    <mergeCell ref="B54:C54"/>
    <mergeCell ref="B43:C43"/>
    <mergeCell ref="B44:C44"/>
    <mergeCell ref="E3:F3"/>
    <mergeCell ref="A1:F1"/>
    <mergeCell ref="A23:F23"/>
    <mergeCell ref="A36:F36"/>
    <mergeCell ref="A50:F50"/>
    <mergeCell ref="B20:C20"/>
    <mergeCell ref="B21:C2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39:C39"/>
    <mergeCell ref="B40:C40"/>
    <mergeCell ref="B41:C41"/>
    <mergeCell ref="B42:C42"/>
    <mergeCell ref="B59:C59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103:C103"/>
    <mergeCell ref="B104:C104"/>
    <mergeCell ref="B78:C78"/>
    <mergeCell ref="B79:C79"/>
    <mergeCell ref="B80:C80"/>
    <mergeCell ref="B81:C81"/>
    <mergeCell ref="B82:C82"/>
    <mergeCell ref="A92:F92"/>
    <mergeCell ref="A95:F95"/>
    <mergeCell ref="A86:D86"/>
    <mergeCell ref="A83:F83"/>
    <mergeCell ref="C117:D117"/>
    <mergeCell ref="C118:D118"/>
    <mergeCell ref="C119:D119"/>
    <mergeCell ref="C120:D120"/>
    <mergeCell ref="B87:C87"/>
    <mergeCell ref="B88:C88"/>
    <mergeCell ref="B89:C89"/>
    <mergeCell ref="B90:C90"/>
    <mergeCell ref="B105:C105"/>
    <mergeCell ref="B106:C106"/>
    <mergeCell ref="B107:C107"/>
    <mergeCell ref="B108:C108"/>
    <mergeCell ref="B109:C109"/>
    <mergeCell ref="B100:C100"/>
    <mergeCell ref="B101:C101"/>
    <mergeCell ref="B102:C102"/>
  </mergeCells>
  <dataValidations count="2">
    <dataValidation type="whole" operator="greaterThanOrEqual" allowBlank="1" showInputMessage="1" showErrorMessage="1" sqref="D10:D21 D27:D32 D39:D44 D88:D90 F68:F71 D80:D81 D70:D74 D53:D63">
      <formula1>0</formula1>
    </dataValidation>
    <dataValidation type="list" allowBlank="1" showErrorMessage="1" error="Wybierz z listy rok, którego dotyczy sprawozdanie" sqref="C5">
      <formula1>"2020,2021,2022,2023,2024"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  <x14:dataValidation type="list" allowBlank="1" showErrorMessage="1" error="Wybierz nazwę gminy z listy">
          <x14:formula1>
            <xm:f>'Katalog gmina'!$B$2:$B$30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workbookViewId="0">
      <selection activeCell="E12" sqref="E12"/>
    </sheetView>
  </sheetViews>
  <sheetFormatPr defaultColWidth="9.109375" defaultRowHeight="13.2" x14ac:dyDescent="0.25"/>
  <cols>
    <col min="1" max="1" width="16" style="48" customWidth="1"/>
    <col min="2" max="25" width="10.5546875" style="48" customWidth="1"/>
    <col min="26" max="26" width="16.6640625" style="48" customWidth="1"/>
    <col min="27" max="16384" width="9.109375" style="48"/>
  </cols>
  <sheetData>
    <row r="1" spans="1:25" ht="12.75" customHeight="1" x14ac:dyDescent="0.25">
      <c r="A1" s="46" t="s">
        <v>251</v>
      </c>
      <c r="B1" s="46" t="s">
        <v>252</v>
      </c>
      <c r="C1" s="46" t="s">
        <v>671</v>
      </c>
      <c r="D1" s="46" t="s">
        <v>253</v>
      </c>
      <c r="E1" s="46" t="s">
        <v>254</v>
      </c>
      <c r="F1" s="46" t="s">
        <v>255</v>
      </c>
      <c r="G1" s="47" t="s">
        <v>256</v>
      </c>
      <c r="H1" s="47" t="s">
        <v>257</v>
      </c>
      <c r="I1" s="47" t="s">
        <v>258</v>
      </c>
      <c r="J1" s="47" t="s">
        <v>259</v>
      </c>
      <c r="K1" s="47" t="s">
        <v>260</v>
      </c>
      <c r="L1" s="47" t="s">
        <v>261</v>
      </c>
      <c r="M1" s="47" t="s">
        <v>262</v>
      </c>
      <c r="N1" s="47" t="s">
        <v>263</v>
      </c>
      <c r="O1" s="47" t="s">
        <v>264</v>
      </c>
      <c r="P1" s="47" t="s">
        <v>265</v>
      </c>
      <c r="Q1" s="47" t="s">
        <v>266</v>
      </c>
      <c r="R1" s="47" t="s">
        <v>267</v>
      </c>
      <c r="S1" s="47" t="s">
        <v>268</v>
      </c>
      <c r="T1" s="47" t="s">
        <v>269</v>
      </c>
      <c r="U1" s="47" t="s">
        <v>270</v>
      </c>
      <c r="V1" s="47" t="s">
        <v>271</v>
      </c>
      <c r="W1" s="47" t="s">
        <v>272</v>
      </c>
      <c r="X1" s="47" t="s">
        <v>273</v>
      </c>
      <c r="Y1" s="47" t="s">
        <v>274</v>
      </c>
    </row>
    <row r="2" spans="1:25" x14ac:dyDescent="0.25">
      <c r="A2" s="49" t="s">
        <v>256</v>
      </c>
      <c r="B2" s="48" t="e">
        <f>IF(HLOOKUP(GMINY!$C$3,$D$1:$Y$30,ROW(B2),FALSE)=0,"",HLOOKUP(GMINY!$C$3,$D$1:$Y$30,ROW(B2),FALSE))</f>
        <v>#N/A</v>
      </c>
      <c r="C2" s="48" t="e">
        <f>IF(HLOOKUP('GMINY półroczne'!$C$3,$D$1:$Y$30,ROW(C2),FALSE)=0,"",HLOOKUP('GMINY półroczne'!$C$3,$D$1:$Y$30,ROW(C2),FALSE))</f>
        <v>#N/A</v>
      </c>
      <c r="D2" s="50" t="s">
        <v>253</v>
      </c>
      <c r="E2" s="51" t="s">
        <v>254</v>
      </c>
      <c r="F2" s="51" t="s">
        <v>255</v>
      </c>
      <c r="G2" s="51" t="s">
        <v>275</v>
      </c>
      <c r="H2" s="50" t="s">
        <v>276</v>
      </c>
      <c r="I2" s="50" t="s">
        <v>277</v>
      </c>
      <c r="J2" s="50" t="s">
        <v>278</v>
      </c>
      <c r="K2" s="50" t="s">
        <v>279</v>
      </c>
      <c r="L2" s="50" t="s">
        <v>280</v>
      </c>
      <c r="M2" s="50" t="s">
        <v>281</v>
      </c>
      <c r="N2" s="50" t="s">
        <v>282</v>
      </c>
      <c r="O2" s="50" t="s">
        <v>283</v>
      </c>
      <c r="P2" s="50" t="s">
        <v>284</v>
      </c>
      <c r="Q2" s="50" t="s">
        <v>285</v>
      </c>
      <c r="R2" s="50" t="s">
        <v>286</v>
      </c>
      <c r="S2" s="50" t="s">
        <v>287</v>
      </c>
      <c r="T2" s="50" t="s">
        <v>288</v>
      </c>
      <c r="U2" s="50" t="s">
        <v>289</v>
      </c>
      <c r="V2" s="50" t="s">
        <v>290</v>
      </c>
      <c r="W2" s="50" t="s">
        <v>291</v>
      </c>
      <c r="X2" s="50" t="s">
        <v>292</v>
      </c>
      <c r="Y2" s="50" t="s">
        <v>293</v>
      </c>
    </row>
    <row r="3" spans="1:25" x14ac:dyDescent="0.25">
      <c r="A3" s="49" t="s">
        <v>257</v>
      </c>
      <c r="B3" s="48" t="e">
        <f>IF(HLOOKUP(GMINY!$C$3,$D$1:$Y$30,ROW(B3),FALSE)=0,"",HLOOKUP(GMINY!$C$3,$D$1:$Y$30,ROW(B3),FALSE))</f>
        <v>#N/A</v>
      </c>
      <c r="C3" s="48" t="e">
        <f>IF(HLOOKUP('GMINY półroczne'!$C$3,$D$1:$Y$30,ROW(C3),FALSE)=0,"",HLOOKUP('GMINY półroczne'!$C$3,$D$1:$Y$30,ROW(C3),FALSE))</f>
        <v>#N/A</v>
      </c>
      <c r="D3" s="50"/>
      <c r="E3" s="51"/>
      <c r="F3" s="51"/>
      <c r="G3" s="51" t="s">
        <v>294</v>
      </c>
      <c r="H3" s="50" t="s">
        <v>295</v>
      </c>
      <c r="I3" s="50" t="s">
        <v>296</v>
      </c>
      <c r="J3" s="50" t="s">
        <v>297</v>
      </c>
      <c r="K3" s="50" t="s">
        <v>298</v>
      </c>
      <c r="L3" s="50" t="s">
        <v>299</v>
      </c>
      <c r="M3" s="50" t="s">
        <v>300</v>
      </c>
      <c r="N3" s="50" t="s">
        <v>301</v>
      </c>
      <c r="O3" s="50" t="s">
        <v>302</v>
      </c>
      <c r="P3" s="50" t="s">
        <v>303</v>
      </c>
      <c r="Q3" s="50" t="s">
        <v>304</v>
      </c>
      <c r="R3" s="50" t="s">
        <v>305</v>
      </c>
      <c r="S3" s="50" t="s">
        <v>306</v>
      </c>
      <c r="T3" s="50" t="s">
        <v>307</v>
      </c>
      <c r="U3" s="50" t="s">
        <v>308</v>
      </c>
      <c r="V3" s="50" t="s">
        <v>309</v>
      </c>
      <c r="W3" s="50" t="s">
        <v>310</v>
      </c>
      <c r="X3" s="50" t="s">
        <v>311</v>
      </c>
      <c r="Y3" s="50" t="s">
        <v>312</v>
      </c>
    </row>
    <row r="4" spans="1:25" x14ac:dyDescent="0.25">
      <c r="A4" s="49" t="s">
        <v>258</v>
      </c>
      <c r="B4" s="48" t="e">
        <f>IF(HLOOKUP(GMINY!$C$3,$D$1:$Y$30,ROW(B4),FALSE)=0,"",HLOOKUP(GMINY!$C$3,$D$1:$Y$30,ROW(B4),FALSE))</f>
        <v>#N/A</v>
      </c>
      <c r="C4" s="48" t="e">
        <f>IF(HLOOKUP('GMINY półroczne'!$C$3,$D$1:$Y$30,ROW(C4),FALSE)=0,"",HLOOKUP('GMINY półroczne'!$C$3,$D$1:$Y$30,ROW(C4),FALSE))</f>
        <v>#N/A</v>
      </c>
      <c r="D4" s="50"/>
      <c r="E4" s="51"/>
      <c r="F4" s="51"/>
      <c r="G4" s="51" t="s">
        <v>313</v>
      </c>
      <c r="H4" s="50" t="s">
        <v>314</v>
      </c>
      <c r="I4" s="50" t="s">
        <v>315</v>
      </c>
      <c r="J4" s="50" t="s">
        <v>316</v>
      </c>
      <c r="K4" s="50" t="s">
        <v>317</v>
      </c>
      <c r="L4" s="50" t="s">
        <v>318</v>
      </c>
      <c r="M4" s="50" t="s">
        <v>319</v>
      </c>
      <c r="N4" s="50" t="s">
        <v>320</v>
      </c>
      <c r="O4" s="50" t="s">
        <v>321</v>
      </c>
      <c r="P4" s="50" t="s">
        <v>322</v>
      </c>
      <c r="Q4" s="50" t="s">
        <v>323</v>
      </c>
      <c r="R4" s="50" t="s">
        <v>324</v>
      </c>
      <c r="S4" s="50" t="s">
        <v>325</v>
      </c>
      <c r="T4" s="50" t="s">
        <v>326</v>
      </c>
      <c r="U4" s="50" t="s">
        <v>327</v>
      </c>
      <c r="V4" s="50" t="s">
        <v>328</v>
      </c>
      <c r="W4" s="50" t="s">
        <v>329</v>
      </c>
      <c r="X4" s="50" t="s">
        <v>330</v>
      </c>
      <c r="Y4" s="50" t="s">
        <v>331</v>
      </c>
    </row>
    <row r="5" spans="1:25" x14ac:dyDescent="0.25">
      <c r="A5" s="49" t="s">
        <v>259</v>
      </c>
      <c r="B5" s="48" t="e">
        <f>IF(HLOOKUP(GMINY!$C$3,$D$1:$Y$30,ROW(B5),FALSE)=0,"",HLOOKUP(GMINY!$C$3,$D$1:$Y$30,ROW(B5),FALSE))</f>
        <v>#N/A</v>
      </c>
      <c r="C5" s="48" t="e">
        <f>IF(HLOOKUP('GMINY półroczne'!$C$3,$D$1:$Y$30,ROW(C5),FALSE)=0,"",HLOOKUP('GMINY półroczne'!$C$3,$D$1:$Y$30,ROW(C5),FALSE))</f>
        <v>#N/A</v>
      </c>
      <c r="D5" s="50"/>
      <c r="E5" s="51"/>
      <c r="F5" s="51"/>
      <c r="G5" s="51" t="s">
        <v>332</v>
      </c>
      <c r="H5" s="50" t="s">
        <v>333</v>
      </c>
      <c r="I5" s="50" t="s">
        <v>334</v>
      </c>
      <c r="J5" s="50" t="s">
        <v>335</v>
      </c>
      <c r="K5" s="50" t="s">
        <v>336</v>
      </c>
      <c r="L5" s="50" t="s">
        <v>337</v>
      </c>
      <c r="M5" s="50" t="s">
        <v>338</v>
      </c>
      <c r="N5" s="50" t="s">
        <v>339</v>
      </c>
      <c r="O5" s="50" t="s">
        <v>340</v>
      </c>
      <c r="P5" s="50" t="s">
        <v>341</v>
      </c>
      <c r="Q5" s="50" t="s">
        <v>342</v>
      </c>
      <c r="R5" s="50" t="s">
        <v>343</v>
      </c>
      <c r="S5" s="50" t="s">
        <v>344</v>
      </c>
      <c r="T5" s="50" t="s">
        <v>345</v>
      </c>
      <c r="U5" s="50" t="s">
        <v>346</v>
      </c>
      <c r="V5" s="50" t="s">
        <v>347</v>
      </c>
      <c r="W5" s="50" t="s">
        <v>348</v>
      </c>
      <c r="X5" s="50" t="s">
        <v>349</v>
      </c>
      <c r="Y5" s="50" t="s">
        <v>350</v>
      </c>
    </row>
    <row r="6" spans="1:25" x14ac:dyDescent="0.25">
      <c r="A6" s="49" t="s">
        <v>260</v>
      </c>
      <c r="B6" s="48" t="e">
        <f>IF(HLOOKUP(GMINY!$C$3,$D$1:$Y$30,ROW(B6),FALSE)=0,"",HLOOKUP(GMINY!$C$3,$D$1:$Y$30,ROW(B6),FALSE))</f>
        <v>#N/A</v>
      </c>
      <c r="C6" s="48" t="e">
        <f>IF(HLOOKUP('GMINY półroczne'!$C$3,$D$1:$Y$30,ROW(C6),FALSE)=0,"",HLOOKUP('GMINY półroczne'!$C$3,$D$1:$Y$30,ROW(C6),FALSE))</f>
        <v>#N/A</v>
      </c>
      <c r="D6" s="50"/>
      <c r="E6" s="51"/>
      <c r="F6" s="51"/>
      <c r="G6" s="51" t="s">
        <v>351</v>
      </c>
      <c r="H6" s="50" t="s">
        <v>352</v>
      </c>
      <c r="I6" s="50" t="s">
        <v>353</v>
      </c>
      <c r="J6" s="50" t="s">
        <v>354</v>
      </c>
      <c r="K6" s="50" t="s">
        <v>355</v>
      </c>
      <c r="L6" s="50" t="s">
        <v>356</v>
      </c>
      <c r="M6" s="50" t="s">
        <v>357</v>
      </c>
      <c r="N6" s="50" t="s">
        <v>358</v>
      </c>
      <c r="O6" s="50" t="s">
        <v>359</v>
      </c>
      <c r="P6" s="50" t="s">
        <v>360</v>
      </c>
      <c r="Q6" s="50" t="s">
        <v>361</v>
      </c>
      <c r="R6" s="50" t="s">
        <v>362</v>
      </c>
      <c r="S6" s="50" t="s">
        <v>363</v>
      </c>
      <c r="T6" s="50" t="s">
        <v>364</v>
      </c>
      <c r="U6" s="50" t="s">
        <v>365</v>
      </c>
      <c r="V6" s="50" t="s">
        <v>366</v>
      </c>
      <c r="W6" s="50" t="s">
        <v>367</v>
      </c>
      <c r="X6" s="50" t="s">
        <v>368</v>
      </c>
      <c r="Y6" s="50" t="s">
        <v>369</v>
      </c>
    </row>
    <row r="7" spans="1:25" x14ac:dyDescent="0.25">
      <c r="A7" s="49" t="s">
        <v>261</v>
      </c>
      <c r="B7" s="48" t="e">
        <f>IF(HLOOKUP(GMINY!$C$3,$D$1:$Y$30,ROW(B7),FALSE)=0,"",HLOOKUP(GMINY!$C$3,$D$1:$Y$30,ROW(B7),FALSE))</f>
        <v>#N/A</v>
      </c>
      <c r="C7" s="48" t="e">
        <f>IF(HLOOKUP('GMINY półroczne'!$C$3,$D$1:$Y$30,ROW(C7),FALSE)=0,"",HLOOKUP('GMINY półroczne'!$C$3,$D$1:$Y$30,ROW(C7),FALSE))</f>
        <v>#N/A</v>
      </c>
      <c r="D7" s="50"/>
      <c r="E7" s="51"/>
      <c r="F7" s="51"/>
      <c r="G7" s="51" t="s">
        <v>370</v>
      </c>
      <c r="H7" s="50" t="s">
        <v>371</v>
      </c>
      <c r="I7" s="50"/>
      <c r="J7" s="50" t="s">
        <v>372</v>
      </c>
      <c r="K7" s="50" t="s">
        <v>373</v>
      </c>
      <c r="L7" s="50" t="s">
        <v>374</v>
      </c>
      <c r="M7" s="50" t="s">
        <v>375</v>
      </c>
      <c r="N7" s="50" t="s">
        <v>376</v>
      </c>
      <c r="O7" s="50" t="s">
        <v>377</v>
      </c>
      <c r="P7" s="50" t="s">
        <v>378</v>
      </c>
      <c r="Q7" s="50" t="s">
        <v>379</v>
      </c>
      <c r="R7" s="50" t="s">
        <v>380</v>
      </c>
      <c r="S7" s="50" t="s">
        <v>381</v>
      </c>
      <c r="T7" s="50" t="s">
        <v>382</v>
      </c>
      <c r="U7" s="50" t="s">
        <v>383</v>
      </c>
      <c r="V7" s="50" t="s">
        <v>384</v>
      </c>
      <c r="W7" s="50"/>
      <c r="X7" s="50" t="s">
        <v>385</v>
      </c>
      <c r="Y7" s="50"/>
    </row>
    <row r="8" spans="1:25" x14ac:dyDescent="0.25">
      <c r="A8" s="49" t="s">
        <v>253</v>
      </c>
      <c r="B8" s="48" t="e">
        <f>IF(HLOOKUP(GMINY!$C$3,$D$1:$Y$30,ROW(B8),FALSE)=0,"",HLOOKUP(GMINY!$C$3,$D$1:$Y$30,ROW(B8),FALSE))</f>
        <v>#N/A</v>
      </c>
      <c r="C8" s="48" t="e">
        <f>IF(HLOOKUP('GMINY półroczne'!$C$3,$D$1:$Y$30,ROW(C8),FALSE)=0,"",HLOOKUP('GMINY półroczne'!$C$3,$D$1:$Y$30,ROW(C8),FALSE))</f>
        <v>#N/A</v>
      </c>
      <c r="D8" s="50"/>
      <c r="E8" s="51"/>
      <c r="F8" s="51"/>
      <c r="G8" s="51" t="s">
        <v>386</v>
      </c>
      <c r="H8" s="50" t="s">
        <v>387</v>
      </c>
      <c r="I8" s="50"/>
      <c r="J8" s="50" t="s">
        <v>388</v>
      </c>
      <c r="K8" s="50" t="s">
        <v>389</v>
      </c>
      <c r="L8" s="50" t="s">
        <v>390</v>
      </c>
      <c r="M8" s="50" t="s">
        <v>391</v>
      </c>
      <c r="N8" s="50" t="s">
        <v>392</v>
      </c>
      <c r="O8" s="50" t="s">
        <v>393</v>
      </c>
      <c r="P8" s="50" t="s">
        <v>394</v>
      </c>
      <c r="Q8" s="50" t="s">
        <v>395</v>
      </c>
      <c r="R8" s="50"/>
      <c r="S8" s="50" t="s">
        <v>396</v>
      </c>
      <c r="T8" s="50"/>
      <c r="U8" s="50" t="s">
        <v>397</v>
      </c>
      <c r="V8" s="50" t="s">
        <v>398</v>
      </c>
      <c r="W8" s="50"/>
      <c r="X8" s="50" t="s">
        <v>399</v>
      </c>
      <c r="Y8" s="50"/>
    </row>
    <row r="9" spans="1:25" x14ac:dyDescent="0.25">
      <c r="A9" s="49" t="s">
        <v>262</v>
      </c>
      <c r="B9" s="48" t="e">
        <f>IF(HLOOKUP(GMINY!$C$3,$D$1:$Y$30,ROW(B9),FALSE)=0,"",HLOOKUP(GMINY!$C$3,$D$1:$Y$30,ROW(B9),FALSE))</f>
        <v>#N/A</v>
      </c>
      <c r="C9" s="48" t="e">
        <f>IF(HLOOKUP('GMINY półroczne'!$C$3,$D$1:$Y$30,ROW(C9),FALSE)=0,"",HLOOKUP('GMINY półroczne'!$C$3,$D$1:$Y$30,ROW(C9),FALSE))</f>
        <v>#N/A</v>
      </c>
      <c r="D9" s="50"/>
      <c r="E9" s="51"/>
      <c r="F9" s="51"/>
      <c r="G9" s="51" t="s">
        <v>400</v>
      </c>
      <c r="H9" s="50"/>
      <c r="I9" s="50"/>
      <c r="J9" s="50"/>
      <c r="K9" s="50" t="s">
        <v>401</v>
      </c>
      <c r="L9" s="50" t="s">
        <v>402</v>
      </c>
      <c r="M9" s="50" t="s">
        <v>403</v>
      </c>
      <c r="N9" s="50"/>
      <c r="O9" s="50" t="s">
        <v>404</v>
      </c>
      <c r="P9" s="50" t="s">
        <v>405</v>
      </c>
      <c r="Q9" s="50" t="s">
        <v>406</v>
      </c>
      <c r="R9" s="50"/>
      <c r="S9" s="50" t="s">
        <v>407</v>
      </c>
      <c r="T9" s="50"/>
      <c r="U9" s="50" t="s">
        <v>408</v>
      </c>
      <c r="V9" s="50" t="s">
        <v>409</v>
      </c>
      <c r="W9" s="50"/>
      <c r="X9" s="50" t="s">
        <v>410</v>
      </c>
      <c r="Y9" s="50"/>
    </row>
    <row r="10" spans="1:25" x14ac:dyDescent="0.25">
      <c r="A10" s="49" t="s">
        <v>263</v>
      </c>
      <c r="B10" s="48" t="e">
        <f>IF(HLOOKUP(GMINY!$C$3,$D$1:$Y$30,ROW(B10),FALSE)=0,"",HLOOKUP(GMINY!$C$3,$D$1:$Y$30,ROW(B10),FALSE))</f>
        <v>#N/A</v>
      </c>
      <c r="C10" s="48" t="e">
        <f>IF(HLOOKUP('GMINY półroczne'!$C$3,$D$1:$Y$30,ROW(C10),FALSE)=0,"",HLOOKUP('GMINY półroczne'!$C$3,$D$1:$Y$30,ROW(C10),FALSE))</f>
        <v>#N/A</v>
      </c>
      <c r="D10" s="50"/>
      <c r="E10" s="51"/>
      <c r="F10" s="51"/>
      <c r="G10" s="51" t="s">
        <v>411</v>
      </c>
      <c r="H10" s="50"/>
      <c r="I10" s="50"/>
      <c r="J10" s="50"/>
      <c r="K10" s="50" t="s">
        <v>412</v>
      </c>
      <c r="L10" s="50" t="s">
        <v>413</v>
      </c>
      <c r="M10" s="50" t="s">
        <v>414</v>
      </c>
      <c r="N10" s="50"/>
      <c r="O10" s="50" t="s">
        <v>415</v>
      </c>
      <c r="P10" s="50" t="s">
        <v>416</v>
      </c>
      <c r="Q10" s="50" t="s">
        <v>417</v>
      </c>
      <c r="R10" s="50"/>
      <c r="S10" s="50" t="s">
        <v>418</v>
      </c>
      <c r="T10" s="50"/>
      <c r="U10" s="50" t="s">
        <v>419</v>
      </c>
      <c r="V10" s="50" t="s">
        <v>420</v>
      </c>
      <c r="W10" s="50"/>
      <c r="X10" s="50" t="s">
        <v>421</v>
      </c>
      <c r="Y10" s="50"/>
    </row>
    <row r="11" spans="1:25" x14ac:dyDescent="0.25">
      <c r="A11" s="49" t="s">
        <v>264</v>
      </c>
      <c r="B11" s="48" t="e">
        <f>IF(HLOOKUP(GMINY!$C$3,$D$1:$Y$30,ROW(B11),FALSE)=0,"",HLOOKUP(GMINY!$C$3,$D$1:$Y$30,ROW(B11),FALSE))</f>
        <v>#N/A</v>
      </c>
      <c r="C11" s="48" t="e">
        <f>IF(HLOOKUP('GMINY półroczne'!$C$3,$D$1:$Y$30,ROW(C11),FALSE)=0,"",HLOOKUP('GMINY półroczne'!$C$3,$D$1:$Y$30,ROW(C11),FALSE))</f>
        <v>#N/A</v>
      </c>
      <c r="D11" s="50"/>
      <c r="E11" s="51"/>
      <c r="F11" s="51"/>
      <c r="H11" s="50"/>
      <c r="I11" s="50"/>
      <c r="J11" s="50"/>
      <c r="K11" s="50" t="s">
        <v>422</v>
      </c>
      <c r="L11" s="50" t="s">
        <v>423</v>
      </c>
      <c r="M11" s="50" t="s">
        <v>424</v>
      </c>
      <c r="N11" s="50"/>
      <c r="O11" s="50"/>
      <c r="P11" s="50" t="s">
        <v>425</v>
      </c>
      <c r="Q11" s="50" t="s">
        <v>426</v>
      </c>
      <c r="R11" s="50"/>
      <c r="S11" s="50"/>
      <c r="T11" s="50"/>
      <c r="U11" s="50"/>
      <c r="V11" s="50" t="s">
        <v>427</v>
      </c>
      <c r="W11" s="50"/>
      <c r="X11" s="50" t="s">
        <v>428</v>
      </c>
      <c r="Y11" s="50"/>
    </row>
    <row r="12" spans="1:25" x14ac:dyDescent="0.25">
      <c r="A12" s="49" t="s">
        <v>265</v>
      </c>
      <c r="B12" s="48" t="e">
        <f>IF(HLOOKUP(GMINY!$C$3,$D$1:$Y$30,ROW(B12),FALSE)=0,"",HLOOKUP(GMINY!$C$3,$D$1:$Y$30,ROW(B12),FALSE))</f>
        <v>#N/A</v>
      </c>
      <c r="C12" s="48" t="e">
        <f>IF(HLOOKUP('GMINY półroczne'!$C$3,$D$1:$Y$30,ROW(C12),FALSE)=0,"",HLOOKUP('GMINY półroczne'!$C$3,$D$1:$Y$30,ROW(C12),FALSE))</f>
        <v>#N/A</v>
      </c>
      <c r="D12" s="50"/>
      <c r="E12" s="51"/>
      <c r="F12" s="51"/>
      <c r="H12" s="50"/>
      <c r="I12" s="50"/>
      <c r="J12" s="50"/>
      <c r="K12" s="50"/>
      <c r="L12" s="50" t="s">
        <v>429</v>
      </c>
      <c r="M12" s="50" t="s">
        <v>430</v>
      </c>
      <c r="N12" s="50"/>
      <c r="O12" s="50"/>
      <c r="P12" s="50" t="s">
        <v>431</v>
      </c>
      <c r="Q12" s="50" t="s">
        <v>432</v>
      </c>
      <c r="R12" s="50"/>
      <c r="S12" s="50"/>
      <c r="T12" s="50"/>
      <c r="U12" s="50"/>
      <c r="V12" s="50" t="s">
        <v>433</v>
      </c>
      <c r="W12" s="50"/>
      <c r="X12" s="50"/>
      <c r="Y12" s="50"/>
    </row>
    <row r="13" spans="1:25" x14ac:dyDescent="0.25">
      <c r="A13" s="49" t="s">
        <v>255</v>
      </c>
      <c r="B13" s="48" t="e">
        <f>IF(HLOOKUP(GMINY!$C$3,$D$1:$Y$30,ROW(B13),FALSE)=0,"",HLOOKUP(GMINY!$C$3,$D$1:$Y$30,ROW(B13),FALSE))</f>
        <v>#N/A</v>
      </c>
      <c r="C13" s="48" t="e">
        <f>IF(HLOOKUP('GMINY półroczne'!$C$3,$D$1:$Y$30,ROW(C13),FALSE)=0,"",HLOOKUP('GMINY półroczne'!$C$3,$D$1:$Y$30,ROW(C13),FALSE))</f>
        <v>#N/A</v>
      </c>
      <c r="D13" s="50"/>
      <c r="E13" s="51"/>
      <c r="F13" s="51"/>
      <c r="H13" s="50"/>
      <c r="I13" s="50"/>
      <c r="J13" s="50"/>
      <c r="K13" s="50"/>
      <c r="L13" s="50" t="s">
        <v>434</v>
      </c>
      <c r="M13" s="50" t="s">
        <v>435</v>
      </c>
      <c r="N13" s="50"/>
      <c r="O13" s="50"/>
      <c r="P13" s="50" t="s">
        <v>436</v>
      </c>
      <c r="Q13" s="50" t="s">
        <v>437</v>
      </c>
      <c r="R13" s="50"/>
      <c r="S13" s="50"/>
      <c r="T13" s="50"/>
      <c r="U13" s="50"/>
      <c r="V13" s="50" t="s">
        <v>438</v>
      </c>
      <c r="W13" s="50"/>
      <c r="X13" s="50"/>
      <c r="Y13" s="50"/>
    </row>
    <row r="14" spans="1:25" x14ac:dyDescent="0.25">
      <c r="A14" s="49" t="s">
        <v>266</v>
      </c>
      <c r="B14" s="48" t="e">
        <f>IF(HLOOKUP(GMINY!$C$3,$D$1:$Y$30,ROW(B14),FALSE)=0,"",HLOOKUP(GMINY!$C$3,$D$1:$Y$30,ROW(B14),FALSE))</f>
        <v>#N/A</v>
      </c>
      <c r="C14" s="48" t="e">
        <f>IF(HLOOKUP('GMINY półroczne'!$C$3,$D$1:$Y$30,ROW(C14),FALSE)=0,"",HLOOKUP('GMINY półroczne'!$C$3,$D$1:$Y$30,ROW(C14),FALSE))</f>
        <v>#N/A</v>
      </c>
      <c r="D14" s="50"/>
      <c r="E14" s="51"/>
      <c r="F14" s="51"/>
      <c r="H14" s="50"/>
      <c r="I14" s="50"/>
      <c r="J14" s="50"/>
      <c r="K14" s="50"/>
      <c r="L14" s="50" t="s">
        <v>439</v>
      </c>
      <c r="M14" s="50"/>
      <c r="N14" s="50"/>
      <c r="O14" s="50"/>
      <c r="P14" s="50" t="s">
        <v>440</v>
      </c>
      <c r="Q14" s="50" t="s">
        <v>441</v>
      </c>
      <c r="R14" s="50"/>
      <c r="S14" s="50"/>
      <c r="T14" s="50"/>
      <c r="U14" s="50"/>
      <c r="V14" s="50" t="s">
        <v>442</v>
      </c>
      <c r="W14" s="50"/>
      <c r="X14" s="50"/>
      <c r="Y14" s="50"/>
    </row>
    <row r="15" spans="1:25" x14ac:dyDescent="0.25">
      <c r="A15" s="49" t="s">
        <v>267</v>
      </c>
      <c r="B15" s="48" t="e">
        <f>IF(HLOOKUP(GMINY!$C$3,$D$1:$Y$30,ROW(B15),FALSE)=0,"",HLOOKUP(GMINY!$C$3,$D$1:$Y$30,ROW(B15),FALSE))</f>
        <v>#N/A</v>
      </c>
      <c r="C15" s="48" t="e">
        <f>IF(HLOOKUP('GMINY półroczne'!$C$3,$D$1:$Y$30,ROW(C15),FALSE)=0,"",HLOOKUP('GMINY półroczne'!$C$3,$D$1:$Y$30,ROW(C15),FALSE))</f>
        <v>#N/A</v>
      </c>
      <c r="D15" s="50"/>
      <c r="E15" s="51"/>
      <c r="F15" s="51"/>
      <c r="H15" s="50"/>
      <c r="I15" s="50"/>
      <c r="J15" s="50"/>
      <c r="K15" s="50"/>
      <c r="L15" s="50" t="s">
        <v>443</v>
      </c>
      <c r="M15" s="50"/>
      <c r="N15" s="50"/>
      <c r="O15" s="50"/>
      <c r="P15" s="50" t="s">
        <v>444</v>
      </c>
      <c r="Q15" s="50" t="s">
        <v>445</v>
      </c>
      <c r="R15" s="50"/>
      <c r="S15" s="50"/>
      <c r="T15" s="50"/>
      <c r="U15" s="50"/>
      <c r="V15" s="50" t="s">
        <v>446</v>
      </c>
      <c r="W15" s="50"/>
      <c r="X15" s="50"/>
      <c r="Y15" s="50"/>
    </row>
    <row r="16" spans="1:25" x14ac:dyDescent="0.25">
      <c r="A16" s="49" t="s">
        <v>268</v>
      </c>
      <c r="B16" s="48" t="e">
        <f>IF(HLOOKUP(GMINY!$C$3,$D$1:$Y$30,ROW(B16),FALSE)=0,"",HLOOKUP(GMINY!$C$3,$D$1:$Y$30,ROW(B16),FALSE))</f>
        <v>#N/A</v>
      </c>
      <c r="C16" s="48" t="e">
        <f>IF(HLOOKUP('GMINY półroczne'!$C$3,$D$1:$Y$30,ROW(C16),FALSE)=0,"",HLOOKUP('GMINY półroczne'!$C$3,$D$1:$Y$30,ROW(C16),FALSE))</f>
        <v>#N/A</v>
      </c>
      <c r="D16" s="50"/>
      <c r="E16" s="51"/>
      <c r="F16" s="51"/>
      <c r="H16" s="50"/>
      <c r="I16" s="50"/>
      <c r="J16" s="50"/>
      <c r="K16" s="50"/>
      <c r="L16" s="50" t="s">
        <v>447</v>
      </c>
      <c r="M16" s="50"/>
      <c r="N16" s="50"/>
      <c r="O16" s="50"/>
      <c r="P16" s="50" t="s">
        <v>448</v>
      </c>
      <c r="Q16" s="50"/>
      <c r="R16" s="50"/>
      <c r="S16" s="50"/>
      <c r="T16" s="50"/>
      <c r="U16" s="50"/>
      <c r="V16" s="50" t="s">
        <v>449</v>
      </c>
      <c r="W16" s="50"/>
      <c r="X16" s="50"/>
      <c r="Y16" s="50"/>
    </row>
    <row r="17" spans="1:25" x14ac:dyDescent="0.25">
      <c r="A17" s="49" t="s">
        <v>269</v>
      </c>
      <c r="B17" s="48" t="e">
        <f>IF(HLOOKUP(GMINY!$C$3,$D$1:$Y$30,ROW(B17),FALSE)=0,"",HLOOKUP(GMINY!$C$3,$D$1:$Y$30,ROW(B17),FALSE))</f>
        <v>#N/A</v>
      </c>
      <c r="C17" s="48" t="e">
        <f>IF(HLOOKUP('GMINY półroczne'!$C$3,$D$1:$Y$30,ROW(C17),FALSE)=0,"",HLOOKUP('GMINY półroczne'!$C$3,$D$1:$Y$30,ROW(C17),FALSE))</f>
        <v>#N/A</v>
      </c>
      <c r="D17" s="50"/>
      <c r="E17" s="51"/>
      <c r="F17" s="51"/>
      <c r="H17" s="50"/>
      <c r="I17" s="50"/>
      <c r="J17" s="50"/>
      <c r="K17" s="50"/>
      <c r="L17" s="50" t="s">
        <v>450</v>
      </c>
      <c r="M17" s="50"/>
      <c r="N17" s="50"/>
      <c r="O17" s="50"/>
      <c r="P17" s="50" t="s">
        <v>451</v>
      </c>
      <c r="Q17" s="50"/>
      <c r="R17" s="50"/>
      <c r="S17" s="50"/>
      <c r="T17" s="50"/>
      <c r="U17" s="50"/>
      <c r="V17" s="50" t="s">
        <v>452</v>
      </c>
      <c r="W17" s="50"/>
      <c r="X17" s="50"/>
      <c r="Y17" s="50"/>
    </row>
    <row r="18" spans="1:25" x14ac:dyDescent="0.25">
      <c r="A18" s="49" t="s">
        <v>270</v>
      </c>
      <c r="B18" s="48" t="e">
        <f>IF(HLOOKUP(GMINY!$C$3,$D$1:$Y$30,ROW(B18),FALSE)=0,"",HLOOKUP(GMINY!$C$3,$D$1:$Y$30,ROW(B18),FALSE))</f>
        <v>#N/A</v>
      </c>
      <c r="C18" s="48" t="e">
        <f>IF(HLOOKUP('GMINY półroczne'!$C$3,$D$1:$Y$30,ROW(C18),FALSE)=0,"",HLOOKUP('GMINY półroczne'!$C$3,$D$1:$Y$30,ROW(C18),FALSE))</f>
        <v>#N/A</v>
      </c>
      <c r="D18" s="50"/>
      <c r="E18" s="51"/>
      <c r="F18" s="51"/>
      <c r="H18" s="50"/>
      <c r="I18" s="50"/>
      <c r="J18" s="50"/>
      <c r="K18" s="50"/>
      <c r="L18" s="50" t="s">
        <v>453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x14ac:dyDescent="0.25">
      <c r="A19" s="49" t="s">
        <v>271</v>
      </c>
      <c r="B19" s="48" t="e">
        <f>IF(HLOOKUP(GMINY!$C$3,$D$1:$Y$30,ROW(B19),FALSE)=0,"",HLOOKUP(GMINY!$C$3,$D$1:$Y$30,ROW(B19),FALSE))</f>
        <v>#N/A</v>
      </c>
      <c r="C19" s="48" t="e">
        <f>IF(HLOOKUP('GMINY półroczne'!$C$3,$D$1:$Y$30,ROW(C19),FALSE)=0,"",HLOOKUP('GMINY półroczne'!$C$3,$D$1:$Y$30,ROW(C19),FALSE))</f>
        <v>#N/A</v>
      </c>
      <c r="D19" s="50"/>
      <c r="E19" s="51"/>
      <c r="F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x14ac:dyDescent="0.25">
      <c r="A20" s="49" t="s">
        <v>254</v>
      </c>
      <c r="B20" s="48" t="e">
        <f>IF(HLOOKUP(GMINY!$C$3,$D$1:$Y$30,ROW(B20),FALSE)=0,"",HLOOKUP(GMINY!$C$3,$D$1:$Y$30,ROW(B20),FALSE))</f>
        <v>#N/A</v>
      </c>
      <c r="C20" s="48" t="e">
        <f>IF(HLOOKUP('GMINY półroczne'!$C$3,$D$1:$Y$30,ROW(C20),FALSE)=0,"",HLOOKUP('GMINY półroczne'!$C$3,$D$1:$Y$30,ROW(C20),FALSE))</f>
        <v>#N/A</v>
      </c>
      <c r="D20" s="50"/>
      <c r="E20" s="51"/>
      <c r="F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x14ac:dyDescent="0.25">
      <c r="A21" s="49" t="s">
        <v>272</v>
      </c>
      <c r="B21" s="48" t="e">
        <f>IF(HLOOKUP(GMINY!$C$3,$D$1:$Y$30,ROW(B21),FALSE)=0,"",HLOOKUP(GMINY!$C$3,$D$1:$Y$30,ROW(B21),FALSE))</f>
        <v>#N/A</v>
      </c>
      <c r="C21" s="48" t="e">
        <f>IF(HLOOKUP('GMINY półroczne'!$C$3,$D$1:$Y$30,ROW(C21),FALSE)=0,"",HLOOKUP('GMINY półroczne'!$C$3,$D$1:$Y$30,ROW(C21),FALSE))</f>
        <v>#N/A</v>
      </c>
      <c r="F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x14ac:dyDescent="0.25">
      <c r="A22" s="49" t="s">
        <v>273</v>
      </c>
      <c r="B22" s="48" t="e">
        <f>IF(HLOOKUP(GMINY!$C$3,$D$1:$Y$30,ROW(B22),FALSE)=0,"",HLOOKUP(GMINY!$C$3,$D$1:$Y$30,ROW(B22),FALSE))</f>
        <v>#N/A</v>
      </c>
      <c r="C22" s="48" t="e">
        <f>IF(HLOOKUP('GMINY półroczne'!$C$3,$D$1:$Y$30,ROW(C22),FALSE)=0,"",HLOOKUP('GMINY półroczne'!$C$3,$D$1:$Y$30,ROW(C22),FALSE))</f>
        <v>#N/A</v>
      </c>
      <c r="F22" s="5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x14ac:dyDescent="0.25">
      <c r="A23" s="49" t="s">
        <v>274</v>
      </c>
      <c r="B23" s="48" t="e">
        <f>IF(HLOOKUP(GMINY!$C$3,$D$1:$Y$30,ROW(B23),FALSE)=0,"",HLOOKUP(GMINY!$C$3,$D$1:$Y$30,ROW(B23),FALSE))</f>
        <v>#N/A</v>
      </c>
      <c r="C23" s="48" t="e">
        <f>IF(HLOOKUP('GMINY półroczne'!$C$3,$D$1:$Y$30,ROW(C23),FALSE)=0,"",HLOOKUP('GMINY półroczne'!$C$3,$D$1:$Y$30,ROW(C23),FALSE))</f>
        <v>#N/A</v>
      </c>
      <c r="F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x14ac:dyDescent="0.25">
      <c r="B24" s="48" t="e">
        <f>IF(HLOOKUP(GMINY!$C$3,$D$1:$Y$30,ROW(B24),FALSE)=0,"",HLOOKUP(GMINY!$C$3,$D$1:$Y$30,ROW(B24),FALSE))</f>
        <v>#N/A</v>
      </c>
      <c r="C24" s="48" t="e">
        <f>IF(HLOOKUP('GMINY półroczne'!$C$3,$D$1:$Y$30,ROW(C24),FALSE)=0,"",HLOOKUP('GMINY półroczne'!$C$3,$D$1:$Y$30,ROW(C24),FALSE))</f>
        <v>#N/A</v>
      </c>
      <c r="F24" s="5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x14ac:dyDescent="0.25">
      <c r="B25" s="48" t="e">
        <f>IF(HLOOKUP(GMINY!$C$3,$D$1:$Y$30,ROW(B25),FALSE)=0,"",HLOOKUP(GMINY!$C$3,$D$1:$Y$30,ROW(B25),FALSE))</f>
        <v>#N/A</v>
      </c>
      <c r="C25" s="48" t="e">
        <f>IF(HLOOKUP('GMINY półroczne'!$C$3,$D$1:$Y$30,ROW(C25),FALSE)=0,"",HLOOKUP('GMINY półroczne'!$C$3,$D$1:$Y$30,ROW(C25),FALSE))</f>
        <v>#N/A</v>
      </c>
      <c r="F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x14ac:dyDescent="0.25">
      <c r="B26" s="48" t="e">
        <f>IF(HLOOKUP(GMINY!$C$3,$D$1:$Y$30,ROW(B26),FALSE)=0,"",HLOOKUP(GMINY!$C$3,$D$1:$Y$30,ROW(B26),FALSE))</f>
        <v>#N/A</v>
      </c>
      <c r="C26" s="48" t="e">
        <f>IF(HLOOKUP('GMINY półroczne'!$C$3,$D$1:$Y$30,ROW(C26),FALSE)=0,"",HLOOKUP('GMINY półroczne'!$C$3,$D$1:$Y$30,ROW(C26),FALSE))</f>
        <v>#N/A</v>
      </c>
      <c r="F26" s="5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x14ac:dyDescent="0.25">
      <c r="B27" s="48" t="e">
        <f>IF(HLOOKUP(GMINY!$C$3,$D$1:$Y$30,ROW(B27),FALSE)=0,"",HLOOKUP(GMINY!$C$3,$D$1:$Y$30,ROW(B27),FALSE))</f>
        <v>#N/A</v>
      </c>
      <c r="C27" s="48" t="e">
        <f>IF(HLOOKUP('GMINY półroczne'!$C$3,$D$1:$Y$30,ROW(C27),FALSE)=0,"",HLOOKUP('GMINY półroczne'!$C$3,$D$1:$Y$30,ROW(C27),FALSE))</f>
        <v>#N/A</v>
      </c>
      <c r="F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x14ac:dyDescent="0.25">
      <c r="B28" s="48" t="e">
        <f>IF(HLOOKUP(GMINY!$C$3,$D$1:$Y$30,ROW(B28),FALSE)=0,"",HLOOKUP(GMINY!$C$3,$D$1:$Y$30,ROW(B28),FALSE))</f>
        <v>#N/A</v>
      </c>
      <c r="C28" s="48" t="e">
        <f>IF(HLOOKUP('GMINY półroczne'!$C$3,$D$1:$Y$30,ROW(C28),FALSE)=0,"",HLOOKUP('GMINY półroczne'!$C$3,$D$1:$Y$30,ROW(C28),FALSE))</f>
        <v>#N/A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x14ac:dyDescent="0.25">
      <c r="B29" s="48" t="e">
        <f>IF(HLOOKUP(GMINY!$C$3,$D$1:$Y$30,ROW(B29),FALSE)=0,"",HLOOKUP(GMINY!$C$3,$D$1:$Y$30,ROW(B29),FALSE))</f>
        <v>#N/A</v>
      </c>
      <c r="C29" s="48" t="e">
        <f>IF(HLOOKUP('GMINY półroczne'!$C$3,$D$1:$Y$30,ROW(C29),FALSE)=0,"",HLOOKUP('GMINY półroczne'!$C$3,$D$1:$Y$30,ROW(C29),FALSE))</f>
        <v>#N/A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x14ac:dyDescent="0.25">
      <c r="B30" s="48" t="e">
        <f>IF(HLOOKUP(GMINY!$C$3,$D$1:$Y$30,ROW(B30),FALSE)=0,"",HLOOKUP(GMINY!$C$3,$D$1:$Y$30,ROW(B30),FALSE))</f>
        <v>#N/A</v>
      </c>
      <c r="C30" s="48" t="e">
        <f>IF(HLOOKUP('GMINY półroczne'!$C$3,$D$1:$Y$30,ROW(C30),FALSE)=0,"",HLOOKUP('GMINY półroczne'!$C$3,$D$1:$Y$30,ROW(C30),FALSE))</f>
        <v>#N/A</v>
      </c>
      <c r="E30" s="52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s="53" customFormat="1" x14ac:dyDescent="0.25">
      <c r="D31" s="53" t="s">
        <v>454</v>
      </c>
      <c r="F31" s="53" t="s">
        <v>455</v>
      </c>
      <c r="I31" s="53" t="s">
        <v>456</v>
      </c>
    </row>
    <row r="32" spans="1:25" ht="14.4" x14ac:dyDescent="0.3">
      <c r="A32" s="49" t="s">
        <v>256</v>
      </c>
      <c r="B32" s="54" t="s">
        <v>457</v>
      </c>
      <c r="C32" s="54"/>
      <c r="D32" s="55">
        <v>106514</v>
      </c>
      <c r="E32" s="56"/>
      <c r="G32" s="54"/>
      <c r="I32" s="53">
        <v>2020</v>
      </c>
      <c r="J32" s="53">
        <v>2021</v>
      </c>
      <c r="K32" s="53">
        <v>2022</v>
      </c>
      <c r="L32" s="53">
        <v>2023</v>
      </c>
    </row>
    <row r="33" spans="1:12" ht="14.4" x14ac:dyDescent="0.3">
      <c r="A33" s="51" t="s">
        <v>275</v>
      </c>
      <c r="B33" s="54" t="s">
        <v>458</v>
      </c>
      <c r="C33" s="54"/>
      <c r="D33" s="55">
        <v>29922</v>
      </c>
      <c r="E33" s="56">
        <v>3</v>
      </c>
      <c r="F33" s="48" t="e">
        <f>HLOOKUP($E$30,$I$32:$L$36,IF(E33=1,"2",IF(E33=2,"3",IF(E33=3,"4",IF(E33=4,"4","")))),FALSE)</f>
        <v>#N/A</v>
      </c>
      <c r="G33" s="54">
        <v>1</v>
      </c>
      <c r="H33" s="48" t="s">
        <v>459</v>
      </c>
      <c r="I33" s="48">
        <v>20</v>
      </c>
      <c r="J33" s="48">
        <v>60</v>
      </c>
      <c r="K33" s="48">
        <v>60</v>
      </c>
      <c r="L33" s="48">
        <v>120</v>
      </c>
    </row>
    <row r="34" spans="1:12" ht="14.4" x14ac:dyDescent="0.3">
      <c r="A34" s="51" t="s">
        <v>294</v>
      </c>
      <c r="B34" s="54" t="s">
        <v>460</v>
      </c>
      <c r="C34" s="54"/>
      <c r="D34" s="55">
        <v>19872</v>
      </c>
      <c r="E34" s="56">
        <v>2</v>
      </c>
      <c r="F34" s="48" t="e">
        <f t="shared" ref="F34:F97" si="0">HLOOKUP($E$30,$I$32:$L$36,IF(E34=1,"2",IF(E34=2,"3",IF(E34=3,"4",IF(E34=4,"4","")))),FALSE)</f>
        <v>#N/A</v>
      </c>
      <c r="G34" s="54">
        <v>2</v>
      </c>
      <c r="H34" s="48" t="s">
        <v>461</v>
      </c>
      <c r="I34" s="48">
        <v>40</v>
      </c>
      <c r="J34" s="48">
        <v>100</v>
      </c>
      <c r="K34" s="48">
        <v>100</v>
      </c>
      <c r="L34" s="48">
        <v>200</v>
      </c>
    </row>
    <row r="35" spans="1:12" ht="14.4" x14ac:dyDescent="0.3">
      <c r="A35" s="51" t="s">
        <v>313</v>
      </c>
      <c r="B35" s="54" t="s">
        <v>462</v>
      </c>
      <c r="C35" s="54"/>
      <c r="D35" s="55">
        <v>6517</v>
      </c>
      <c r="E35" s="56">
        <v>1</v>
      </c>
      <c r="F35" s="48" t="e">
        <f t="shared" si="0"/>
        <v>#N/A</v>
      </c>
      <c r="G35" s="54">
        <v>3</v>
      </c>
      <c r="H35" s="48" t="s">
        <v>463</v>
      </c>
      <c r="I35" s="48">
        <v>80</v>
      </c>
      <c r="J35" s="48">
        <v>200</v>
      </c>
      <c r="K35" s="48">
        <v>200</v>
      </c>
      <c r="L35" s="48">
        <v>400</v>
      </c>
    </row>
    <row r="36" spans="1:12" ht="14.4" x14ac:dyDescent="0.3">
      <c r="A36" s="51" t="s">
        <v>332</v>
      </c>
      <c r="B36" s="54" t="s">
        <v>464</v>
      </c>
      <c r="C36" s="54"/>
      <c r="D36" s="55">
        <v>5642</v>
      </c>
      <c r="E36" s="56">
        <v>1</v>
      </c>
      <c r="F36" s="48" t="e">
        <f t="shared" si="0"/>
        <v>#N/A</v>
      </c>
      <c r="G36" s="54">
        <v>4</v>
      </c>
      <c r="H36" s="48" t="s">
        <v>465</v>
      </c>
      <c r="I36" s="48">
        <v>200</v>
      </c>
      <c r="J36" s="48">
        <v>500</v>
      </c>
      <c r="K36" s="48">
        <v>500</v>
      </c>
      <c r="L36" s="48">
        <v>1000</v>
      </c>
    </row>
    <row r="37" spans="1:12" ht="14.4" x14ac:dyDescent="0.3">
      <c r="A37" s="51" t="s">
        <v>351</v>
      </c>
      <c r="B37" s="54" t="s">
        <v>466</v>
      </c>
      <c r="C37" s="54"/>
      <c r="D37" s="55">
        <v>8139</v>
      </c>
      <c r="E37" s="56">
        <v>1</v>
      </c>
      <c r="F37" s="48" t="e">
        <f t="shared" si="0"/>
        <v>#N/A</v>
      </c>
      <c r="G37" s="54"/>
    </row>
    <row r="38" spans="1:12" ht="14.4" x14ac:dyDescent="0.3">
      <c r="A38" s="51" t="s">
        <v>370</v>
      </c>
      <c r="B38" s="54" t="s">
        <v>467</v>
      </c>
      <c r="C38" s="54"/>
      <c r="D38" s="55">
        <v>14021</v>
      </c>
      <c r="E38" s="56">
        <v>2</v>
      </c>
      <c r="F38" s="48" t="e">
        <f t="shared" si="0"/>
        <v>#N/A</v>
      </c>
      <c r="G38" s="54"/>
    </row>
    <row r="39" spans="1:12" ht="14.4" x14ac:dyDescent="0.3">
      <c r="A39" s="51" t="s">
        <v>386</v>
      </c>
      <c r="B39" s="54" t="s">
        <v>468</v>
      </c>
      <c r="C39" s="54"/>
      <c r="D39" s="55">
        <v>11276</v>
      </c>
      <c r="E39" s="56">
        <v>2</v>
      </c>
      <c r="F39" s="48" t="e">
        <f t="shared" si="0"/>
        <v>#N/A</v>
      </c>
      <c r="G39" s="54"/>
    </row>
    <row r="40" spans="1:12" ht="14.4" x14ac:dyDescent="0.3">
      <c r="A40" s="51" t="s">
        <v>400</v>
      </c>
      <c r="B40" s="54" t="s">
        <v>469</v>
      </c>
      <c r="C40" s="54"/>
      <c r="D40" s="55">
        <v>5582</v>
      </c>
      <c r="E40" s="56">
        <v>1</v>
      </c>
      <c r="F40" s="48" t="e">
        <f t="shared" si="0"/>
        <v>#N/A</v>
      </c>
      <c r="G40" s="54"/>
    </row>
    <row r="41" spans="1:12" ht="14.4" x14ac:dyDescent="0.3">
      <c r="A41" s="51" t="s">
        <v>411</v>
      </c>
      <c r="B41" s="54" t="s">
        <v>470</v>
      </c>
      <c r="C41" s="54"/>
      <c r="D41" s="55">
        <v>5543</v>
      </c>
      <c r="E41" s="56">
        <v>1</v>
      </c>
      <c r="F41" s="48" t="e">
        <f t="shared" si="0"/>
        <v>#N/A</v>
      </c>
      <c r="G41" s="54"/>
    </row>
    <row r="42" spans="1:12" ht="14.4" x14ac:dyDescent="0.3">
      <c r="A42" s="49" t="s">
        <v>257</v>
      </c>
      <c r="B42" s="54" t="s">
        <v>471</v>
      </c>
      <c r="C42" s="54"/>
      <c r="D42" s="55">
        <v>93206</v>
      </c>
      <c r="E42" s="56"/>
      <c r="G42" s="54"/>
    </row>
    <row r="43" spans="1:12" ht="14.4" x14ac:dyDescent="0.3">
      <c r="A43" s="50" t="s">
        <v>276</v>
      </c>
      <c r="B43" s="54" t="s">
        <v>472</v>
      </c>
      <c r="C43" s="54"/>
      <c r="D43" s="55">
        <v>8379</v>
      </c>
      <c r="E43" s="56">
        <v>1</v>
      </c>
      <c r="F43" s="48" t="e">
        <f t="shared" si="0"/>
        <v>#N/A</v>
      </c>
      <c r="G43" s="54"/>
    </row>
    <row r="44" spans="1:12" ht="14.4" x14ac:dyDescent="0.3">
      <c r="A44" s="50" t="s">
        <v>295</v>
      </c>
      <c r="B44" s="54" t="s">
        <v>473</v>
      </c>
      <c r="C44" s="54"/>
      <c r="D44" s="55">
        <v>36314</v>
      </c>
      <c r="E44" s="56">
        <v>3</v>
      </c>
      <c r="F44" s="48" t="e">
        <f t="shared" si="0"/>
        <v>#N/A</v>
      </c>
      <c r="G44" s="54"/>
    </row>
    <row r="45" spans="1:12" ht="14.4" x14ac:dyDescent="0.3">
      <c r="A45" s="50" t="s">
        <v>314</v>
      </c>
      <c r="B45" s="54" t="s">
        <v>474</v>
      </c>
      <c r="C45" s="54"/>
      <c r="D45" s="55">
        <v>9803</v>
      </c>
      <c r="E45" s="56">
        <v>1</v>
      </c>
      <c r="F45" s="48" t="e">
        <f t="shared" si="0"/>
        <v>#N/A</v>
      </c>
      <c r="G45" s="54"/>
    </row>
    <row r="46" spans="1:12" ht="14.4" x14ac:dyDescent="0.3">
      <c r="A46" s="50" t="s">
        <v>333</v>
      </c>
      <c r="B46" s="54" t="s">
        <v>475</v>
      </c>
      <c r="C46" s="54"/>
      <c r="D46" s="55">
        <v>14723</v>
      </c>
      <c r="E46" s="56">
        <v>2</v>
      </c>
      <c r="F46" s="48" t="e">
        <f t="shared" si="0"/>
        <v>#N/A</v>
      </c>
      <c r="G46" s="54"/>
    </row>
    <row r="47" spans="1:12" ht="14.4" x14ac:dyDescent="0.3">
      <c r="A47" s="50" t="s">
        <v>352</v>
      </c>
      <c r="B47" s="54" t="s">
        <v>476</v>
      </c>
      <c r="C47" s="54"/>
      <c r="D47" s="55">
        <v>8027</v>
      </c>
      <c r="E47" s="56">
        <v>1</v>
      </c>
      <c r="F47" s="48" t="e">
        <f t="shared" si="0"/>
        <v>#N/A</v>
      </c>
      <c r="G47" s="54"/>
    </row>
    <row r="48" spans="1:12" ht="14.4" x14ac:dyDescent="0.3">
      <c r="A48" s="50" t="s">
        <v>371</v>
      </c>
      <c r="B48" s="54" t="s">
        <v>477</v>
      </c>
      <c r="C48" s="54"/>
      <c r="D48" s="55">
        <v>6426</v>
      </c>
      <c r="E48" s="56">
        <v>1</v>
      </c>
      <c r="F48" s="48" t="e">
        <f t="shared" si="0"/>
        <v>#N/A</v>
      </c>
      <c r="G48" s="54"/>
    </row>
    <row r="49" spans="1:7" ht="14.4" x14ac:dyDescent="0.3">
      <c r="A49" s="50" t="s">
        <v>387</v>
      </c>
      <c r="B49" s="54" t="s">
        <v>478</v>
      </c>
      <c r="C49" s="54"/>
      <c r="D49" s="55">
        <v>9534</v>
      </c>
      <c r="E49" s="56">
        <v>1</v>
      </c>
      <c r="F49" s="48" t="e">
        <f t="shared" si="0"/>
        <v>#N/A</v>
      </c>
      <c r="G49" s="54"/>
    </row>
    <row r="50" spans="1:7" ht="14.4" x14ac:dyDescent="0.3">
      <c r="A50" s="49" t="s">
        <v>258</v>
      </c>
      <c r="B50" s="54" t="s">
        <v>479</v>
      </c>
      <c r="C50" s="54"/>
      <c r="D50" s="55">
        <v>125385</v>
      </c>
      <c r="E50" s="56"/>
      <c r="G50" s="54"/>
    </row>
    <row r="51" spans="1:7" ht="14.4" x14ac:dyDescent="0.3">
      <c r="A51" s="50" t="s">
        <v>277</v>
      </c>
      <c r="B51" s="54" t="s">
        <v>480</v>
      </c>
      <c r="C51" s="54"/>
      <c r="D51" s="55">
        <v>12640</v>
      </c>
      <c r="E51" s="56">
        <v>2</v>
      </c>
      <c r="F51" s="48" t="e">
        <f t="shared" si="0"/>
        <v>#N/A</v>
      </c>
      <c r="G51" s="54"/>
    </row>
    <row r="52" spans="1:7" ht="14.4" x14ac:dyDescent="0.3">
      <c r="A52" s="50" t="s">
        <v>296</v>
      </c>
      <c r="B52" s="54" t="s">
        <v>481</v>
      </c>
      <c r="C52" s="54"/>
      <c r="D52" s="55">
        <v>9146</v>
      </c>
      <c r="E52" s="56">
        <v>1</v>
      </c>
      <c r="F52" s="48" t="e">
        <f t="shared" si="0"/>
        <v>#N/A</v>
      </c>
      <c r="G52" s="54"/>
    </row>
    <row r="53" spans="1:7" ht="14.4" x14ac:dyDescent="0.3">
      <c r="A53" s="50" t="s">
        <v>315</v>
      </c>
      <c r="B53" s="54" t="s">
        <v>482</v>
      </c>
      <c r="C53" s="54"/>
      <c r="D53" s="55">
        <v>47169</v>
      </c>
      <c r="E53" s="56">
        <v>3</v>
      </c>
      <c r="F53" s="48" t="e">
        <f t="shared" si="0"/>
        <v>#N/A</v>
      </c>
      <c r="G53" s="54"/>
    </row>
    <row r="54" spans="1:7" ht="14.4" x14ac:dyDescent="0.3">
      <c r="A54" s="50" t="s">
        <v>334</v>
      </c>
      <c r="B54" s="54" t="s">
        <v>483</v>
      </c>
      <c r="C54" s="54"/>
      <c r="D54" s="55">
        <v>22433</v>
      </c>
      <c r="E54" s="56">
        <v>3</v>
      </c>
      <c r="F54" s="48" t="e">
        <f t="shared" si="0"/>
        <v>#N/A</v>
      </c>
      <c r="G54" s="54"/>
    </row>
    <row r="55" spans="1:7" ht="14.4" x14ac:dyDescent="0.3">
      <c r="A55" s="50" t="s">
        <v>353</v>
      </c>
      <c r="B55" s="54" t="s">
        <v>484</v>
      </c>
      <c r="C55" s="54"/>
      <c r="D55" s="55">
        <v>33997</v>
      </c>
      <c r="E55" s="56">
        <v>3</v>
      </c>
      <c r="F55" s="48" t="e">
        <f t="shared" si="0"/>
        <v>#N/A</v>
      </c>
      <c r="G55" s="54"/>
    </row>
    <row r="56" spans="1:7" ht="14.4" x14ac:dyDescent="0.3">
      <c r="A56" s="49" t="s">
        <v>259</v>
      </c>
      <c r="B56" s="54" t="s">
        <v>485</v>
      </c>
      <c r="C56" s="54"/>
      <c r="D56" s="55">
        <v>59350</v>
      </c>
      <c r="E56" s="56"/>
      <c r="G56" s="54"/>
    </row>
    <row r="57" spans="1:7" ht="14.4" x14ac:dyDescent="0.3">
      <c r="A57" s="50" t="s">
        <v>278</v>
      </c>
      <c r="B57" s="54" t="s">
        <v>486</v>
      </c>
      <c r="C57" s="54"/>
      <c r="D57" s="55">
        <v>2682</v>
      </c>
      <c r="E57" s="56">
        <v>1</v>
      </c>
      <c r="F57" s="48" t="e">
        <f t="shared" si="0"/>
        <v>#N/A</v>
      </c>
      <c r="G57" s="54"/>
    </row>
    <row r="58" spans="1:7" ht="14.4" x14ac:dyDescent="0.3">
      <c r="A58" s="50" t="s">
        <v>297</v>
      </c>
      <c r="B58" s="54" t="s">
        <v>487</v>
      </c>
      <c r="C58" s="54"/>
      <c r="D58" s="55">
        <v>21287</v>
      </c>
      <c r="E58" s="56">
        <v>3</v>
      </c>
      <c r="F58" s="48" t="e">
        <f t="shared" si="0"/>
        <v>#N/A</v>
      </c>
      <c r="G58" s="54"/>
    </row>
    <row r="59" spans="1:7" ht="14.4" x14ac:dyDescent="0.3">
      <c r="A59" s="50" t="s">
        <v>316</v>
      </c>
      <c r="B59" s="54" t="s">
        <v>488</v>
      </c>
      <c r="C59" s="54"/>
      <c r="D59" s="55">
        <v>3368</v>
      </c>
      <c r="E59" s="56">
        <v>1</v>
      </c>
      <c r="F59" s="48" t="e">
        <f t="shared" si="0"/>
        <v>#N/A</v>
      </c>
      <c r="G59" s="54"/>
    </row>
    <row r="60" spans="1:7" ht="14.4" x14ac:dyDescent="0.3">
      <c r="A60" s="50" t="s">
        <v>335</v>
      </c>
      <c r="B60" s="54" t="s">
        <v>489</v>
      </c>
      <c r="C60" s="54"/>
      <c r="D60" s="55">
        <v>3460</v>
      </c>
      <c r="E60" s="56">
        <v>1</v>
      </c>
      <c r="F60" s="48" t="e">
        <f t="shared" si="0"/>
        <v>#N/A</v>
      </c>
      <c r="G60" s="54"/>
    </row>
    <row r="61" spans="1:7" ht="14.4" x14ac:dyDescent="0.3">
      <c r="A61" s="50" t="s">
        <v>354</v>
      </c>
      <c r="B61" s="54" t="s">
        <v>490</v>
      </c>
      <c r="C61" s="54"/>
      <c r="D61" s="55">
        <v>7934</v>
      </c>
      <c r="E61" s="56">
        <v>1</v>
      </c>
      <c r="F61" s="48" t="e">
        <f t="shared" si="0"/>
        <v>#N/A</v>
      </c>
      <c r="G61" s="54"/>
    </row>
    <row r="62" spans="1:7" ht="14.4" x14ac:dyDescent="0.3">
      <c r="A62" s="50" t="s">
        <v>372</v>
      </c>
      <c r="B62" s="54" t="s">
        <v>491</v>
      </c>
      <c r="C62" s="54"/>
      <c r="D62" s="55">
        <v>7439</v>
      </c>
      <c r="E62" s="56">
        <v>1</v>
      </c>
      <c r="F62" s="48" t="e">
        <f t="shared" si="0"/>
        <v>#N/A</v>
      </c>
      <c r="G62" s="54"/>
    </row>
    <row r="63" spans="1:7" ht="14.4" x14ac:dyDescent="0.3">
      <c r="A63" s="50" t="s">
        <v>388</v>
      </c>
      <c r="B63" s="54" t="s">
        <v>492</v>
      </c>
      <c r="C63" s="54"/>
      <c r="D63" s="55">
        <v>13180</v>
      </c>
      <c r="E63" s="56">
        <v>2</v>
      </c>
      <c r="F63" s="48" t="e">
        <f t="shared" si="0"/>
        <v>#N/A</v>
      </c>
      <c r="G63" s="54"/>
    </row>
    <row r="64" spans="1:7" ht="14.4" x14ac:dyDescent="0.3">
      <c r="A64" s="49" t="s">
        <v>260</v>
      </c>
      <c r="B64" s="54" t="s">
        <v>493</v>
      </c>
      <c r="C64" s="54"/>
      <c r="D64" s="55">
        <v>109104</v>
      </c>
      <c r="E64" s="56"/>
      <c r="G64" s="54"/>
    </row>
    <row r="65" spans="1:7" ht="14.4" x14ac:dyDescent="0.3">
      <c r="A65" s="50" t="s">
        <v>317</v>
      </c>
      <c r="B65" s="54" t="s">
        <v>494</v>
      </c>
      <c r="C65" s="54"/>
      <c r="D65" s="55">
        <v>27597</v>
      </c>
      <c r="E65" s="56">
        <v>3</v>
      </c>
      <c r="F65" s="48" t="e">
        <f t="shared" si="0"/>
        <v>#N/A</v>
      </c>
      <c r="G65" s="54"/>
    </row>
    <row r="66" spans="1:7" ht="14.4" x14ac:dyDescent="0.3">
      <c r="A66" s="50" t="s">
        <v>279</v>
      </c>
      <c r="B66" s="54" t="s">
        <v>495</v>
      </c>
      <c r="C66" s="54"/>
      <c r="D66" s="55">
        <v>16858</v>
      </c>
      <c r="E66" s="56">
        <v>2</v>
      </c>
      <c r="F66" s="48" t="e">
        <f t="shared" si="0"/>
        <v>#N/A</v>
      </c>
      <c r="G66" s="54"/>
    </row>
    <row r="67" spans="1:7" ht="14.4" x14ac:dyDescent="0.3">
      <c r="A67" s="50" t="s">
        <v>298</v>
      </c>
      <c r="B67" s="54" t="s">
        <v>496</v>
      </c>
      <c r="C67" s="54"/>
      <c r="D67" s="55">
        <v>9778</v>
      </c>
      <c r="E67" s="56">
        <v>1</v>
      </c>
      <c r="F67" s="48" t="e">
        <f t="shared" si="0"/>
        <v>#N/A</v>
      </c>
      <c r="G67" s="54"/>
    </row>
    <row r="68" spans="1:7" ht="14.4" x14ac:dyDescent="0.3">
      <c r="A68" s="50" t="s">
        <v>336</v>
      </c>
      <c r="B68" s="54" t="s">
        <v>497</v>
      </c>
      <c r="C68" s="54"/>
      <c r="D68" s="55">
        <v>17277</v>
      </c>
      <c r="E68" s="56">
        <v>2</v>
      </c>
      <c r="F68" s="48" t="e">
        <f t="shared" si="0"/>
        <v>#N/A</v>
      </c>
      <c r="G68" s="54"/>
    </row>
    <row r="69" spans="1:7" ht="14.4" x14ac:dyDescent="0.3">
      <c r="A69" s="50" t="s">
        <v>355</v>
      </c>
      <c r="B69" s="54" t="s">
        <v>498</v>
      </c>
      <c r="C69" s="54"/>
      <c r="D69" s="55">
        <v>6806</v>
      </c>
      <c r="E69" s="56">
        <v>1</v>
      </c>
      <c r="F69" s="48" t="e">
        <f t="shared" si="0"/>
        <v>#N/A</v>
      </c>
      <c r="G69" s="54"/>
    </row>
    <row r="70" spans="1:7" ht="14.4" x14ac:dyDescent="0.3">
      <c r="A70" s="50" t="s">
        <v>373</v>
      </c>
      <c r="B70" s="54" t="s">
        <v>499</v>
      </c>
      <c r="C70" s="54"/>
      <c r="D70" s="55">
        <v>8514</v>
      </c>
      <c r="E70" s="56">
        <v>1</v>
      </c>
      <c r="F70" s="48" t="e">
        <f t="shared" si="0"/>
        <v>#N/A</v>
      </c>
      <c r="G70" s="54"/>
    </row>
    <row r="71" spans="1:7" ht="14.4" x14ac:dyDescent="0.3">
      <c r="A71" s="50" t="s">
        <v>389</v>
      </c>
      <c r="B71" s="54" t="s">
        <v>500</v>
      </c>
      <c r="C71" s="54"/>
      <c r="D71" s="55">
        <v>4922</v>
      </c>
      <c r="E71" s="56">
        <v>1</v>
      </c>
      <c r="F71" s="48" t="e">
        <f t="shared" si="0"/>
        <v>#N/A</v>
      </c>
      <c r="G71" s="54"/>
    </row>
    <row r="72" spans="1:7" ht="14.4" x14ac:dyDescent="0.3">
      <c r="A72" s="50" t="s">
        <v>401</v>
      </c>
      <c r="B72" s="54" t="s">
        <v>501</v>
      </c>
      <c r="C72" s="54"/>
      <c r="D72" s="55">
        <v>5498</v>
      </c>
      <c r="E72" s="56">
        <v>1</v>
      </c>
      <c r="F72" s="48" t="e">
        <f t="shared" si="0"/>
        <v>#N/A</v>
      </c>
      <c r="G72" s="54"/>
    </row>
    <row r="73" spans="1:7" ht="14.4" x14ac:dyDescent="0.3">
      <c r="A73" s="50" t="s">
        <v>412</v>
      </c>
      <c r="B73" s="54" t="s">
        <v>502</v>
      </c>
      <c r="C73" s="54"/>
      <c r="D73" s="55">
        <v>5017</v>
      </c>
      <c r="E73" s="56">
        <v>1</v>
      </c>
      <c r="F73" s="48" t="e">
        <f t="shared" si="0"/>
        <v>#N/A</v>
      </c>
      <c r="G73" s="54"/>
    </row>
    <row r="74" spans="1:7" ht="14.4" x14ac:dyDescent="0.3">
      <c r="A74" s="50" t="s">
        <v>422</v>
      </c>
      <c r="B74" s="54" t="s">
        <v>503</v>
      </c>
      <c r="C74" s="54"/>
      <c r="D74" s="55">
        <v>6837</v>
      </c>
      <c r="E74" s="56">
        <v>1</v>
      </c>
      <c r="F74" s="48" t="e">
        <f t="shared" si="0"/>
        <v>#N/A</v>
      </c>
      <c r="G74" s="54"/>
    </row>
    <row r="75" spans="1:7" ht="14.4" x14ac:dyDescent="0.3">
      <c r="A75" s="49" t="s">
        <v>261</v>
      </c>
      <c r="B75" s="54" t="s">
        <v>504</v>
      </c>
      <c r="C75" s="54"/>
      <c r="D75" s="55">
        <v>277145</v>
      </c>
      <c r="E75" s="56"/>
      <c r="G75" s="54"/>
    </row>
    <row r="76" spans="1:7" ht="14.4" x14ac:dyDescent="0.3">
      <c r="A76" s="50" t="s">
        <v>280</v>
      </c>
      <c r="B76" s="54" t="s">
        <v>505</v>
      </c>
      <c r="C76" s="54"/>
      <c r="D76" s="55">
        <v>14587</v>
      </c>
      <c r="E76" s="56">
        <v>2</v>
      </c>
      <c r="F76" s="48" t="e">
        <f t="shared" si="0"/>
        <v>#N/A</v>
      </c>
      <c r="G76" s="54"/>
    </row>
    <row r="77" spans="1:7" ht="14.4" x14ac:dyDescent="0.3">
      <c r="A77" s="50" t="s">
        <v>299</v>
      </c>
      <c r="B77" s="54" t="s">
        <v>506</v>
      </c>
      <c r="C77" s="54"/>
      <c r="D77" s="55">
        <v>7724</v>
      </c>
      <c r="E77" s="56">
        <v>1</v>
      </c>
      <c r="F77" s="48" t="e">
        <f t="shared" si="0"/>
        <v>#N/A</v>
      </c>
      <c r="G77" s="54"/>
    </row>
    <row r="78" spans="1:7" ht="14.4" x14ac:dyDescent="0.3">
      <c r="A78" s="50" t="s">
        <v>318</v>
      </c>
      <c r="B78" s="54" t="s">
        <v>507</v>
      </c>
      <c r="C78" s="54"/>
      <c r="D78" s="55">
        <v>9135</v>
      </c>
      <c r="E78" s="56">
        <v>1</v>
      </c>
      <c r="F78" s="48" t="e">
        <f t="shared" si="0"/>
        <v>#N/A</v>
      </c>
      <c r="G78" s="54"/>
    </row>
    <row r="79" spans="1:7" ht="14.4" x14ac:dyDescent="0.3">
      <c r="A79" s="50" t="s">
        <v>337</v>
      </c>
      <c r="B79" s="54" t="s">
        <v>508</v>
      </c>
      <c r="C79" s="54"/>
      <c r="D79" s="55">
        <v>10935</v>
      </c>
      <c r="E79" s="56">
        <v>2</v>
      </c>
      <c r="F79" s="48" t="e">
        <f t="shared" si="0"/>
        <v>#N/A</v>
      </c>
      <c r="G79" s="54"/>
    </row>
    <row r="80" spans="1:7" ht="14.4" x14ac:dyDescent="0.3">
      <c r="A80" s="50" t="s">
        <v>356</v>
      </c>
      <c r="B80" s="54" t="s">
        <v>509</v>
      </c>
      <c r="C80" s="54"/>
      <c r="D80" s="55">
        <v>15575</v>
      </c>
      <c r="E80" s="56">
        <v>2</v>
      </c>
      <c r="F80" s="48" t="e">
        <f t="shared" si="0"/>
        <v>#N/A</v>
      </c>
      <c r="G80" s="54"/>
    </row>
    <row r="81" spans="1:7" ht="14.4" x14ac:dyDescent="0.3">
      <c r="A81" s="50" t="s">
        <v>374</v>
      </c>
      <c r="B81" s="54" t="s">
        <v>510</v>
      </c>
      <c r="C81" s="54"/>
      <c r="D81" s="55">
        <v>32195</v>
      </c>
      <c r="E81" s="56">
        <v>3</v>
      </c>
      <c r="F81" s="48" t="e">
        <f t="shared" si="0"/>
        <v>#N/A</v>
      </c>
      <c r="G81" s="54"/>
    </row>
    <row r="82" spans="1:7" ht="14.4" x14ac:dyDescent="0.3">
      <c r="A82" s="50" t="s">
        <v>390</v>
      </c>
      <c r="B82" s="54" t="s">
        <v>511</v>
      </c>
      <c r="C82" s="54"/>
      <c r="D82" s="55">
        <v>17292</v>
      </c>
      <c r="E82" s="56">
        <v>2</v>
      </c>
      <c r="F82" s="48" t="e">
        <f t="shared" si="0"/>
        <v>#N/A</v>
      </c>
      <c r="G82" s="54"/>
    </row>
    <row r="83" spans="1:7" ht="14.4" x14ac:dyDescent="0.3">
      <c r="A83" s="50" t="s">
        <v>402</v>
      </c>
      <c r="B83" s="54" t="s">
        <v>512</v>
      </c>
      <c r="C83" s="54"/>
      <c r="D83" s="55">
        <v>10563</v>
      </c>
      <c r="E83" s="56">
        <v>2</v>
      </c>
      <c r="F83" s="48" t="e">
        <f t="shared" si="0"/>
        <v>#N/A</v>
      </c>
      <c r="G83" s="54"/>
    </row>
    <row r="84" spans="1:7" ht="14.4" x14ac:dyDescent="0.3">
      <c r="A84" s="50" t="s">
        <v>413</v>
      </c>
      <c r="B84" s="54" t="s">
        <v>513</v>
      </c>
      <c r="C84" s="54"/>
      <c r="D84" s="55">
        <v>14052</v>
      </c>
      <c r="E84" s="56">
        <v>2</v>
      </c>
      <c r="F84" s="48" t="e">
        <f t="shared" si="0"/>
        <v>#N/A</v>
      </c>
      <c r="G84" s="54"/>
    </row>
    <row r="85" spans="1:7" ht="14.4" x14ac:dyDescent="0.3">
      <c r="A85" s="50" t="s">
        <v>423</v>
      </c>
      <c r="B85" s="54" t="s">
        <v>514</v>
      </c>
      <c r="C85" s="54"/>
      <c r="D85" s="55">
        <v>10556</v>
      </c>
      <c r="E85" s="56">
        <v>2</v>
      </c>
      <c r="F85" s="48" t="e">
        <f t="shared" si="0"/>
        <v>#N/A</v>
      </c>
      <c r="G85" s="54"/>
    </row>
    <row r="86" spans="1:7" ht="14.4" x14ac:dyDescent="0.3">
      <c r="A86" s="50" t="s">
        <v>429</v>
      </c>
      <c r="B86" s="54" t="s">
        <v>515</v>
      </c>
      <c r="C86" s="54"/>
      <c r="D86" s="55">
        <v>43496</v>
      </c>
      <c r="E86" s="56">
        <v>3</v>
      </c>
      <c r="F86" s="48" t="e">
        <f t="shared" si="0"/>
        <v>#N/A</v>
      </c>
      <c r="G86" s="54"/>
    </row>
    <row r="87" spans="1:7" ht="14.4" x14ac:dyDescent="0.3">
      <c r="A87" s="50" t="s">
        <v>434</v>
      </c>
      <c r="B87" s="54" t="s">
        <v>516</v>
      </c>
      <c r="C87" s="54"/>
      <c r="D87" s="55">
        <v>13680</v>
      </c>
      <c r="E87" s="56">
        <v>2</v>
      </c>
      <c r="F87" s="48" t="e">
        <f t="shared" si="0"/>
        <v>#N/A</v>
      </c>
      <c r="G87" s="54"/>
    </row>
    <row r="88" spans="1:7" ht="14.4" x14ac:dyDescent="0.3">
      <c r="A88" s="50" t="s">
        <v>439</v>
      </c>
      <c r="B88" s="54" t="s">
        <v>517</v>
      </c>
      <c r="C88" s="54"/>
      <c r="D88" s="55">
        <v>5830</v>
      </c>
      <c r="E88" s="56">
        <v>1</v>
      </c>
      <c r="F88" s="48" t="e">
        <f t="shared" si="0"/>
        <v>#N/A</v>
      </c>
      <c r="G88" s="54"/>
    </row>
    <row r="89" spans="1:7" ht="14.4" x14ac:dyDescent="0.3">
      <c r="A89" s="50" t="s">
        <v>443</v>
      </c>
      <c r="B89" s="54" t="s">
        <v>518</v>
      </c>
      <c r="C89" s="54"/>
      <c r="D89" s="55">
        <v>10083</v>
      </c>
      <c r="E89" s="56">
        <v>2</v>
      </c>
      <c r="F89" s="48" t="e">
        <f t="shared" si="0"/>
        <v>#N/A</v>
      </c>
      <c r="G89" s="54"/>
    </row>
    <row r="90" spans="1:7" ht="14.4" x14ac:dyDescent="0.3">
      <c r="A90" s="50" t="s">
        <v>447</v>
      </c>
      <c r="B90" s="54" t="s">
        <v>519</v>
      </c>
      <c r="C90" s="54"/>
      <c r="D90" s="55">
        <v>12356</v>
      </c>
      <c r="E90" s="56">
        <v>2</v>
      </c>
      <c r="F90" s="48" t="e">
        <f t="shared" si="0"/>
        <v>#N/A</v>
      </c>
      <c r="G90" s="54"/>
    </row>
    <row r="91" spans="1:7" ht="14.4" x14ac:dyDescent="0.3">
      <c r="A91" s="50" t="s">
        <v>450</v>
      </c>
      <c r="B91" s="54" t="s">
        <v>520</v>
      </c>
      <c r="C91" s="54"/>
      <c r="D91" s="55">
        <v>26504</v>
      </c>
      <c r="E91" s="56">
        <v>3</v>
      </c>
      <c r="F91" s="48" t="e">
        <f t="shared" si="0"/>
        <v>#N/A</v>
      </c>
      <c r="G91" s="54"/>
    </row>
    <row r="92" spans="1:7" ht="14.4" x14ac:dyDescent="0.3">
      <c r="A92" s="50" t="s">
        <v>453</v>
      </c>
      <c r="B92" s="54" t="s">
        <v>521</v>
      </c>
      <c r="C92" s="54"/>
      <c r="D92" s="55">
        <v>22582</v>
      </c>
      <c r="E92" s="56">
        <v>3</v>
      </c>
      <c r="F92" s="48" t="e">
        <f t="shared" si="0"/>
        <v>#N/A</v>
      </c>
      <c r="G92" s="54"/>
    </row>
    <row r="93" spans="1:7" ht="14.4" x14ac:dyDescent="0.3">
      <c r="A93" s="49" t="s">
        <v>262</v>
      </c>
      <c r="B93" s="54" t="s">
        <v>522</v>
      </c>
      <c r="C93" s="54"/>
      <c r="D93" s="55">
        <v>131523</v>
      </c>
      <c r="E93" s="56"/>
      <c r="G93" s="54"/>
    </row>
    <row r="94" spans="1:7" ht="14.4" x14ac:dyDescent="0.3">
      <c r="A94" s="50" t="s">
        <v>357</v>
      </c>
      <c r="B94" s="54" t="s">
        <v>523</v>
      </c>
      <c r="C94" s="54"/>
      <c r="D94" s="55">
        <v>15158</v>
      </c>
      <c r="E94" s="56">
        <v>2</v>
      </c>
      <c r="F94" s="48" t="e">
        <f t="shared" si="0"/>
        <v>#N/A</v>
      </c>
      <c r="G94" s="54"/>
    </row>
    <row r="95" spans="1:7" ht="14.4" x14ac:dyDescent="0.3">
      <c r="A95" s="50" t="s">
        <v>403</v>
      </c>
      <c r="B95" s="54" t="s">
        <v>524</v>
      </c>
      <c r="C95" s="54"/>
      <c r="D95" s="55">
        <v>7948</v>
      </c>
      <c r="E95" s="56">
        <v>1</v>
      </c>
      <c r="F95" s="48" t="e">
        <f t="shared" si="0"/>
        <v>#N/A</v>
      </c>
      <c r="G95" s="54"/>
    </row>
    <row r="96" spans="1:7" ht="14.4" x14ac:dyDescent="0.3">
      <c r="A96" s="50" t="s">
        <v>281</v>
      </c>
      <c r="B96" s="54" t="s">
        <v>525</v>
      </c>
      <c r="C96" s="54"/>
      <c r="D96" s="55">
        <v>9967</v>
      </c>
      <c r="E96" s="56">
        <v>1</v>
      </c>
      <c r="F96" s="48" t="e">
        <f t="shared" si="0"/>
        <v>#N/A</v>
      </c>
      <c r="G96" s="54"/>
    </row>
    <row r="97" spans="1:7" ht="14.4" x14ac:dyDescent="0.3">
      <c r="A97" s="50" t="s">
        <v>300</v>
      </c>
      <c r="B97" s="54" t="s">
        <v>526</v>
      </c>
      <c r="C97" s="54"/>
      <c r="D97" s="55">
        <v>8667</v>
      </c>
      <c r="E97" s="56">
        <v>1</v>
      </c>
      <c r="F97" s="48" t="e">
        <f t="shared" si="0"/>
        <v>#N/A</v>
      </c>
      <c r="G97" s="54"/>
    </row>
    <row r="98" spans="1:7" ht="14.4" x14ac:dyDescent="0.3">
      <c r="A98" s="50" t="s">
        <v>319</v>
      </c>
      <c r="B98" s="54" t="s">
        <v>527</v>
      </c>
      <c r="C98" s="54"/>
      <c r="D98" s="55">
        <v>7861</v>
      </c>
      <c r="E98" s="56">
        <v>1</v>
      </c>
      <c r="F98" s="48" t="e">
        <f t="shared" ref="F98:F161" si="1">HLOOKUP($E$30,$I$32:$L$36,IF(E98=1,"2",IF(E98=2,"3",IF(E98=3,"4",IF(E98=4,"4","")))),FALSE)</f>
        <v>#N/A</v>
      </c>
      <c r="G98" s="54"/>
    </row>
    <row r="99" spans="1:7" ht="14.4" x14ac:dyDescent="0.3">
      <c r="A99" s="50" t="s">
        <v>338</v>
      </c>
      <c r="B99" s="54" t="s">
        <v>528</v>
      </c>
      <c r="C99" s="54"/>
      <c r="D99" s="55">
        <v>8149</v>
      </c>
      <c r="E99" s="56">
        <v>1</v>
      </c>
      <c r="F99" s="48" t="e">
        <f t="shared" si="1"/>
        <v>#N/A</v>
      </c>
      <c r="G99" s="54"/>
    </row>
    <row r="100" spans="1:7" ht="14.4" x14ac:dyDescent="0.3">
      <c r="A100" s="50" t="s">
        <v>375</v>
      </c>
      <c r="B100" s="54" t="s">
        <v>529</v>
      </c>
      <c r="C100" s="54"/>
      <c r="D100" s="55">
        <v>25466</v>
      </c>
      <c r="E100" s="56">
        <v>3</v>
      </c>
      <c r="F100" s="48" t="e">
        <f t="shared" si="1"/>
        <v>#N/A</v>
      </c>
      <c r="G100" s="54"/>
    </row>
    <row r="101" spans="1:7" ht="14.4" x14ac:dyDescent="0.3">
      <c r="A101" s="50" t="s">
        <v>391</v>
      </c>
      <c r="B101" s="54" t="s">
        <v>530</v>
      </c>
      <c r="C101" s="54"/>
      <c r="D101" s="55">
        <v>10044</v>
      </c>
      <c r="E101" s="56">
        <v>2</v>
      </c>
      <c r="F101" s="48" t="e">
        <f t="shared" si="1"/>
        <v>#N/A</v>
      </c>
      <c r="G101" s="54"/>
    </row>
    <row r="102" spans="1:7" ht="14.4" x14ac:dyDescent="0.3">
      <c r="A102" s="50" t="s">
        <v>414</v>
      </c>
      <c r="B102" s="54" t="s">
        <v>531</v>
      </c>
      <c r="C102" s="54"/>
      <c r="D102" s="55">
        <v>17643</v>
      </c>
      <c r="E102" s="56">
        <v>2</v>
      </c>
      <c r="F102" s="48" t="e">
        <f t="shared" si="1"/>
        <v>#N/A</v>
      </c>
      <c r="G102" s="54"/>
    </row>
    <row r="103" spans="1:7" ht="14.4" x14ac:dyDescent="0.3">
      <c r="A103" s="50" t="s">
        <v>424</v>
      </c>
      <c r="B103" s="54" t="s">
        <v>532</v>
      </c>
      <c r="C103" s="54"/>
      <c r="D103" s="55">
        <v>7344</v>
      </c>
      <c r="E103" s="56">
        <v>1</v>
      </c>
      <c r="F103" s="48" t="e">
        <f t="shared" si="1"/>
        <v>#N/A</v>
      </c>
      <c r="G103" s="54"/>
    </row>
    <row r="104" spans="1:7" ht="14.4" x14ac:dyDescent="0.3">
      <c r="A104" s="50" t="s">
        <v>430</v>
      </c>
      <c r="B104" s="54" t="s">
        <v>533</v>
      </c>
      <c r="C104" s="54"/>
      <c r="D104" s="55">
        <v>6720</v>
      </c>
      <c r="E104" s="56">
        <v>1</v>
      </c>
      <c r="F104" s="48" t="e">
        <f t="shared" si="1"/>
        <v>#N/A</v>
      </c>
      <c r="G104" s="54"/>
    </row>
    <row r="105" spans="1:7" ht="14.4" x14ac:dyDescent="0.3">
      <c r="A105" s="50" t="s">
        <v>435</v>
      </c>
      <c r="B105" s="54" t="s">
        <v>534</v>
      </c>
      <c r="C105" s="54"/>
      <c r="D105" s="55">
        <v>6556</v>
      </c>
      <c r="E105" s="56">
        <v>1</v>
      </c>
      <c r="F105" s="48" t="e">
        <f t="shared" si="1"/>
        <v>#N/A</v>
      </c>
      <c r="G105" s="54"/>
    </row>
    <row r="106" spans="1:7" ht="14.4" x14ac:dyDescent="0.3">
      <c r="A106" s="49" t="s">
        <v>263</v>
      </c>
      <c r="B106" s="54" t="s">
        <v>535</v>
      </c>
      <c r="C106" s="54"/>
      <c r="D106" s="55">
        <v>49137</v>
      </c>
      <c r="E106" s="56">
        <v>3</v>
      </c>
      <c r="F106" s="48" t="e">
        <f t="shared" si="1"/>
        <v>#N/A</v>
      </c>
      <c r="G106" s="54"/>
    </row>
    <row r="107" spans="1:7" ht="14.4" x14ac:dyDescent="0.3">
      <c r="A107" s="50" t="s">
        <v>282</v>
      </c>
      <c r="B107" s="54" t="s">
        <v>536</v>
      </c>
      <c r="C107" s="54"/>
      <c r="D107" s="55">
        <v>7464</v>
      </c>
      <c r="E107" s="56">
        <v>1</v>
      </c>
      <c r="F107" s="48" t="e">
        <f t="shared" si="1"/>
        <v>#N/A</v>
      </c>
      <c r="G107" s="54"/>
    </row>
    <row r="108" spans="1:7" ht="14.4" x14ac:dyDescent="0.3">
      <c r="A108" s="50" t="s">
        <v>301</v>
      </c>
      <c r="B108" s="54" t="s">
        <v>537</v>
      </c>
      <c r="C108" s="54"/>
      <c r="D108" s="55">
        <v>6078</v>
      </c>
      <c r="E108" s="56">
        <v>1</v>
      </c>
      <c r="F108" s="48" t="e">
        <f t="shared" si="1"/>
        <v>#N/A</v>
      </c>
      <c r="G108" s="54"/>
    </row>
    <row r="109" spans="1:7" ht="14.4" x14ac:dyDescent="0.3">
      <c r="A109" s="50" t="s">
        <v>320</v>
      </c>
      <c r="B109" s="54" t="s">
        <v>538</v>
      </c>
      <c r="C109" s="54"/>
      <c r="D109" s="55">
        <v>4651</v>
      </c>
      <c r="E109" s="56">
        <v>1</v>
      </c>
      <c r="F109" s="48" t="e">
        <f t="shared" si="1"/>
        <v>#N/A</v>
      </c>
      <c r="G109" s="54"/>
    </row>
    <row r="110" spans="1:7" ht="14.4" x14ac:dyDescent="0.3">
      <c r="A110" s="50" t="s">
        <v>339</v>
      </c>
      <c r="B110" s="54" t="s">
        <v>539</v>
      </c>
      <c r="C110" s="54"/>
      <c r="D110" s="55">
        <v>5121</v>
      </c>
      <c r="E110" s="56">
        <v>1</v>
      </c>
      <c r="F110" s="48" t="e">
        <f t="shared" si="1"/>
        <v>#N/A</v>
      </c>
      <c r="G110" s="54"/>
    </row>
    <row r="111" spans="1:7" ht="14.4" x14ac:dyDescent="0.3">
      <c r="A111" s="50" t="s">
        <v>358</v>
      </c>
      <c r="B111" s="54" t="s">
        <v>540</v>
      </c>
      <c r="C111" s="54"/>
      <c r="D111" s="55">
        <v>19737</v>
      </c>
      <c r="E111" s="56">
        <v>2</v>
      </c>
      <c r="F111" s="48" t="e">
        <f t="shared" si="1"/>
        <v>#N/A</v>
      </c>
      <c r="G111" s="54"/>
    </row>
    <row r="112" spans="1:7" ht="14.4" x14ac:dyDescent="0.3">
      <c r="A112" s="50" t="s">
        <v>376</v>
      </c>
      <c r="B112" s="54" t="s">
        <v>541</v>
      </c>
      <c r="C112" s="54"/>
      <c r="D112" s="55">
        <v>2519</v>
      </c>
      <c r="E112" s="56">
        <v>1</v>
      </c>
      <c r="F112" s="48" t="e">
        <f t="shared" si="1"/>
        <v>#N/A</v>
      </c>
      <c r="G112" s="54"/>
    </row>
    <row r="113" spans="1:7" ht="14.4" x14ac:dyDescent="0.3">
      <c r="A113" s="50" t="s">
        <v>392</v>
      </c>
      <c r="B113" s="54" t="s">
        <v>542</v>
      </c>
      <c r="C113" s="54"/>
      <c r="D113" s="55">
        <v>3567</v>
      </c>
      <c r="E113" s="56">
        <v>1</v>
      </c>
      <c r="F113" s="48" t="e">
        <f t="shared" si="1"/>
        <v>#N/A</v>
      </c>
      <c r="G113" s="54"/>
    </row>
    <row r="114" spans="1:7" ht="14.4" x14ac:dyDescent="0.3">
      <c r="A114" s="49" t="s">
        <v>264</v>
      </c>
      <c r="B114" s="54" t="s">
        <v>543</v>
      </c>
      <c r="C114" s="54"/>
      <c r="D114" s="55">
        <v>127028</v>
      </c>
      <c r="E114" s="56"/>
      <c r="G114" s="54"/>
    </row>
    <row r="115" spans="1:7" ht="14.4" x14ac:dyDescent="0.3">
      <c r="A115" s="50" t="s">
        <v>283</v>
      </c>
      <c r="B115" s="54" t="s">
        <v>544</v>
      </c>
      <c r="C115" s="54"/>
      <c r="D115" s="55">
        <v>15272</v>
      </c>
      <c r="E115" s="56">
        <v>2</v>
      </c>
      <c r="F115" s="48" t="e">
        <f t="shared" si="1"/>
        <v>#N/A</v>
      </c>
      <c r="G115" s="54"/>
    </row>
    <row r="116" spans="1:7" ht="14.4" x14ac:dyDescent="0.3">
      <c r="A116" s="50" t="s">
        <v>321</v>
      </c>
      <c r="B116" s="54" t="s">
        <v>545</v>
      </c>
      <c r="C116" s="54"/>
      <c r="D116" s="55">
        <v>10060</v>
      </c>
      <c r="E116" s="56">
        <v>2</v>
      </c>
      <c r="F116" s="48" t="e">
        <f t="shared" si="1"/>
        <v>#N/A</v>
      </c>
      <c r="G116" s="54"/>
    </row>
    <row r="117" spans="1:7" ht="14.4" x14ac:dyDescent="0.3">
      <c r="A117" s="50" t="s">
        <v>302</v>
      </c>
      <c r="B117" s="54" t="s">
        <v>546</v>
      </c>
      <c r="C117" s="54"/>
      <c r="D117" s="55">
        <v>44189</v>
      </c>
      <c r="E117" s="56">
        <v>3</v>
      </c>
      <c r="F117" s="48" t="e">
        <f t="shared" si="1"/>
        <v>#N/A</v>
      </c>
      <c r="G117" s="54"/>
    </row>
    <row r="118" spans="1:7" ht="14.4" x14ac:dyDescent="0.3">
      <c r="A118" s="50" t="s">
        <v>340</v>
      </c>
      <c r="B118" s="54" t="s">
        <v>547</v>
      </c>
      <c r="C118" s="54"/>
      <c r="D118" s="55">
        <v>11082</v>
      </c>
      <c r="E118" s="56">
        <v>2</v>
      </c>
      <c r="F118" s="48" t="e">
        <f t="shared" si="1"/>
        <v>#N/A</v>
      </c>
      <c r="G118" s="54"/>
    </row>
    <row r="119" spans="1:7" ht="14.4" x14ac:dyDescent="0.3">
      <c r="A119" s="50" t="s">
        <v>359</v>
      </c>
      <c r="B119" s="54" t="s">
        <v>548</v>
      </c>
      <c r="C119" s="54"/>
      <c r="D119" s="55">
        <v>6395</v>
      </c>
      <c r="E119" s="56">
        <v>1</v>
      </c>
      <c r="F119" s="48" t="e">
        <f t="shared" si="1"/>
        <v>#N/A</v>
      </c>
      <c r="G119" s="54"/>
    </row>
    <row r="120" spans="1:7" ht="14.4" x14ac:dyDescent="0.3">
      <c r="A120" s="50" t="s">
        <v>377</v>
      </c>
      <c r="B120" s="54" t="s">
        <v>549</v>
      </c>
      <c r="C120" s="54"/>
      <c r="D120" s="55">
        <v>8953</v>
      </c>
      <c r="E120" s="56">
        <v>1</v>
      </c>
      <c r="F120" s="48" t="e">
        <f t="shared" si="1"/>
        <v>#N/A</v>
      </c>
      <c r="G120" s="54"/>
    </row>
    <row r="121" spans="1:7" ht="14.4" x14ac:dyDescent="0.3">
      <c r="A121" s="50" t="s">
        <v>393</v>
      </c>
      <c r="B121" s="54" t="s">
        <v>550</v>
      </c>
      <c r="C121" s="54"/>
      <c r="D121" s="55">
        <v>14916</v>
      </c>
      <c r="E121" s="56">
        <v>2</v>
      </c>
      <c r="F121" s="48" t="e">
        <f t="shared" si="1"/>
        <v>#N/A</v>
      </c>
      <c r="G121" s="54"/>
    </row>
    <row r="122" spans="1:7" ht="14.4" x14ac:dyDescent="0.3">
      <c r="A122" s="50" t="s">
        <v>404</v>
      </c>
      <c r="B122" s="54" t="s">
        <v>551</v>
      </c>
      <c r="C122" s="54"/>
      <c r="D122" s="55">
        <v>8771</v>
      </c>
      <c r="E122" s="56">
        <v>1</v>
      </c>
      <c r="F122" s="48" t="e">
        <f t="shared" si="1"/>
        <v>#N/A</v>
      </c>
      <c r="G122" s="54"/>
    </row>
    <row r="123" spans="1:7" ht="14.4" x14ac:dyDescent="0.3">
      <c r="A123" s="50" t="s">
        <v>415</v>
      </c>
      <c r="B123" s="54" t="s">
        <v>552</v>
      </c>
      <c r="C123" s="54"/>
      <c r="D123" s="55">
        <v>7390</v>
      </c>
      <c r="E123" s="56">
        <v>1</v>
      </c>
      <c r="F123" s="48" t="e">
        <f t="shared" si="1"/>
        <v>#N/A</v>
      </c>
      <c r="G123" s="54"/>
    </row>
    <row r="124" spans="1:7" ht="14.4" x14ac:dyDescent="0.3">
      <c r="A124" s="49" t="s">
        <v>265</v>
      </c>
      <c r="B124" s="54" t="s">
        <v>553</v>
      </c>
      <c r="C124" s="54"/>
      <c r="D124" s="55">
        <v>216176</v>
      </c>
      <c r="E124" s="56"/>
      <c r="G124" s="54"/>
    </row>
    <row r="125" spans="1:7" ht="14.4" x14ac:dyDescent="0.3">
      <c r="A125" s="50" t="s">
        <v>322</v>
      </c>
      <c r="B125" s="54" t="s">
        <v>554</v>
      </c>
      <c r="C125" s="54"/>
      <c r="D125" s="55">
        <v>6038</v>
      </c>
      <c r="E125" s="56">
        <v>1</v>
      </c>
      <c r="F125" s="48" t="e">
        <f t="shared" si="1"/>
        <v>#N/A</v>
      </c>
      <c r="G125" s="54"/>
    </row>
    <row r="126" spans="1:7" ht="14.4" x14ac:dyDescent="0.3">
      <c r="A126" s="50" t="s">
        <v>284</v>
      </c>
      <c r="B126" s="54" t="s">
        <v>555</v>
      </c>
      <c r="C126" s="54"/>
      <c r="D126" s="55">
        <v>28572</v>
      </c>
      <c r="E126" s="56">
        <v>3</v>
      </c>
      <c r="F126" s="48" t="e">
        <f t="shared" si="1"/>
        <v>#N/A</v>
      </c>
      <c r="G126" s="54"/>
    </row>
    <row r="127" spans="1:7" ht="14.4" x14ac:dyDescent="0.3">
      <c r="A127" s="50" t="s">
        <v>303</v>
      </c>
      <c r="B127" s="54" t="s">
        <v>556</v>
      </c>
      <c r="C127" s="54"/>
      <c r="D127" s="55">
        <v>9239</v>
      </c>
      <c r="E127" s="56">
        <v>1</v>
      </c>
      <c r="F127" s="48" t="e">
        <f t="shared" si="1"/>
        <v>#N/A</v>
      </c>
      <c r="G127" s="54"/>
    </row>
    <row r="128" spans="1:7" ht="14.4" x14ac:dyDescent="0.3">
      <c r="A128" s="50" t="s">
        <v>341</v>
      </c>
      <c r="B128" s="54" t="s">
        <v>557</v>
      </c>
      <c r="C128" s="54"/>
      <c r="D128" s="55">
        <v>25456</v>
      </c>
      <c r="E128" s="56">
        <v>3</v>
      </c>
      <c r="F128" s="48" t="e">
        <f t="shared" si="1"/>
        <v>#N/A</v>
      </c>
      <c r="G128" s="54"/>
    </row>
    <row r="129" spans="1:7" ht="14.4" x14ac:dyDescent="0.3">
      <c r="A129" s="50" t="s">
        <v>360</v>
      </c>
      <c r="B129" s="54" t="s">
        <v>558</v>
      </c>
      <c r="C129" s="54"/>
      <c r="D129" s="55">
        <v>10363</v>
      </c>
      <c r="E129" s="56">
        <v>2</v>
      </c>
      <c r="F129" s="48" t="e">
        <f t="shared" si="1"/>
        <v>#N/A</v>
      </c>
      <c r="G129" s="54"/>
    </row>
    <row r="130" spans="1:7" ht="14.4" x14ac:dyDescent="0.3">
      <c r="A130" s="50" t="s">
        <v>378</v>
      </c>
      <c r="B130" s="54" t="s">
        <v>559</v>
      </c>
      <c r="C130" s="54"/>
      <c r="D130" s="55">
        <v>14500</v>
      </c>
      <c r="E130" s="56">
        <v>2</v>
      </c>
      <c r="F130" s="48" t="e">
        <f t="shared" si="1"/>
        <v>#N/A</v>
      </c>
      <c r="G130" s="54"/>
    </row>
    <row r="131" spans="1:7" ht="14.4" x14ac:dyDescent="0.3">
      <c r="A131" s="50" t="s">
        <v>394</v>
      </c>
      <c r="B131" s="54" t="s">
        <v>560</v>
      </c>
      <c r="C131" s="54"/>
      <c r="D131" s="55">
        <v>16777</v>
      </c>
      <c r="E131" s="56">
        <v>2</v>
      </c>
      <c r="F131" s="48" t="e">
        <f t="shared" si="1"/>
        <v>#N/A</v>
      </c>
      <c r="G131" s="54"/>
    </row>
    <row r="132" spans="1:7" ht="14.4" x14ac:dyDescent="0.3">
      <c r="A132" s="50" t="s">
        <v>405</v>
      </c>
      <c r="B132" s="54" t="s">
        <v>561</v>
      </c>
      <c r="C132" s="54"/>
      <c r="D132" s="55">
        <v>6032</v>
      </c>
      <c r="E132" s="56">
        <v>1</v>
      </c>
      <c r="F132" s="48" t="e">
        <f t="shared" si="1"/>
        <v>#N/A</v>
      </c>
      <c r="G132" s="54"/>
    </row>
    <row r="133" spans="1:7" ht="14.4" x14ac:dyDescent="0.3">
      <c r="A133" s="50" t="s">
        <v>416</v>
      </c>
      <c r="B133" s="54" t="s">
        <v>562</v>
      </c>
      <c r="C133" s="54"/>
      <c r="D133" s="55">
        <v>16499</v>
      </c>
      <c r="E133" s="56">
        <v>2</v>
      </c>
      <c r="F133" s="48" t="e">
        <f t="shared" si="1"/>
        <v>#N/A</v>
      </c>
      <c r="G133" s="54"/>
    </row>
    <row r="134" spans="1:7" ht="14.4" x14ac:dyDescent="0.3">
      <c r="A134" s="50" t="s">
        <v>425</v>
      </c>
      <c r="B134" s="54" t="s">
        <v>563</v>
      </c>
      <c r="C134" s="54"/>
      <c r="D134" s="55">
        <v>11049</v>
      </c>
      <c r="E134" s="56">
        <v>2</v>
      </c>
      <c r="F134" s="48" t="e">
        <f t="shared" si="1"/>
        <v>#N/A</v>
      </c>
      <c r="G134" s="54"/>
    </row>
    <row r="135" spans="1:7" ht="14.4" x14ac:dyDescent="0.3">
      <c r="A135" s="50" t="s">
        <v>431</v>
      </c>
      <c r="B135" s="54" t="s">
        <v>564</v>
      </c>
      <c r="C135" s="54"/>
      <c r="D135" s="55">
        <v>11574</v>
      </c>
      <c r="E135" s="56">
        <v>2</v>
      </c>
      <c r="F135" s="48" t="e">
        <f t="shared" si="1"/>
        <v>#N/A</v>
      </c>
      <c r="G135" s="54"/>
    </row>
    <row r="136" spans="1:7" ht="14.4" x14ac:dyDescent="0.3">
      <c r="A136" s="50" t="s">
        <v>436</v>
      </c>
      <c r="B136" s="54" t="s">
        <v>565</v>
      </c>
      <c r="C136" s="54"/>
      <c r="D136" s="55">
        <v>8703</v>
      </c>
      <c r="E136" s="56">
        <v>1</v>
      </c>
      <c r="F136" s="48" t="e">
        <f t="shared" si="1"/>
        <v>#N/A</v>
      </c>
      <c r="G136" s="54"/>
    </row>
    <row r="137" spans="1:7" ht="14.4" x14ac:dyDescent="0.3">
      <c r="A137" s="50" t="s">
        <v>440</v>
      </c>
      <c r="B137" s="54" t="s">
        <v>566</v>
      </c>
      <c r="C137" s="54"/>
      <c r="D137" s="55">
        <v>10650</v>
      </c>
      <c r="E137" s="56">
        <v>2</v>
      </c>
      <c r="F137" s="48" t="e">
        <f t="shared" si="1"/>
        <v>#N/A</v>
      </c>
      <c r="G137" s="54"/>
    </row>
    <row r="138" spans="1:7" ht="14.4" x14ac:dyDescent="0.3">
      <c r="A138" s="50" t="s">
        <v>444</v>
      </c>
      <c r="B138" s="54" t="s">
        <v>567</v>
      </c>
      <c r="C138" s="54"/>
      <c r="D138" s="55">
        <v>13170</v>
      </c>
      <c r="E138" s="56">
        <v>2</v>
      </c>
      <c r="F138" s="48" t="e">
        <f t="shared" si="1"/>
        <v>#N/A</v>
      </c>
      <c r="G138" s="54"/>
    </row>
    <row r="139" spans="1:7" ht="14.4" x14ac:dyDescent="0.3">
      <c r="A139" s="50" t="s">
        <v>448</v>
      </c>
      <c r="B139" s="54" t="s">
        <v>568</v>
      </c>
      <c r="C139" s="54"/>
      <c r="D139" s="55">
        <v>3807</v>
      </c>
      <c r="E139" s="56">
        <v>1</v>
      </c>
      <c r="F139" s="48" t="e">
        <f t="shared" si="1"/>
        <v>#N/A</v>
      </c>
      <c r="G139" s="54"/>
    </row>
    <row r="140" spans="1:7" ht="14.4" x14ac:dyDescent="0.3">
      <c r="A140" s="50" t="s">
        <v>451</v>
      </c>
      <c r="B140" s="54" t="s">
        <v>569</v>
      </c>
      <c r="C140" s="54"/>
      <c r="D140" s="55">
        <v>23747</v>
      </c>
      <c r="E140" s="56">
        <v>3</v>
      </c>
      <c r="F140" s="48" t="e">
        <f t="shared" si="1"/>
        <v>#N/A</v>
      </c>
      <c r="G140" s="54"/>
    </row>
    <row r="141" spans="1:7" ht="14.4" x14ac:dyDescent="0.3">
      <c r="A141" s="49" t="s">
        <v>266</v>
      </c>
      <c r="B141" s="54" t="s">
        <v>570</v>
      </c>
      <c r="C141" s="54"/>
      <c r="D141" s="55">
        <v>191508</v>
      </c>
      <c r="E141" s="56"/>
      <c r="G141" s="54"/>
    </row>
    <row r="142" spans="1:7" ht="14.4" x14ac:dyDescent="0.3">
      <c r="A142" s="50" t="s">
        <v>395</v>
      </c>
      <c r="B142" s="54" t="s">
        <v>571</v>
      </c>
      <c r="C142" s="54"/>
      <c r="D142" s="55">
        <v>33373</v>
      </c>
      <c r="E142" s="56">
        <v>3</v>
      </c>
      <c r="F142" s="48" t="e">
        <f t="shared" si="1"/>
        <v>#N/A</v>
      </c>
      <c r="G142" s="54"/>
    </row>
    <row r="143" spans="1:7" ht="14.4" x14ac:dyDescent="0.3">
      <c r="A143" s="50" t="s">
        <v>445</v>
      </c>
      <c r="B143" s="54" t="s">
        <v>572</v>
      </c>
      <c r="C143" s="54"/>
      <c r="D143" s="55">
        <v>7265</v>
      </c>
      <c r="E143" s="56">
        <v>1</v>
      </c>
      <c r="F143" s="48" t="e">
        <f t="shared" si="1"/>
        <v>#N/A</v>
      </c>
      <c r="G143" s="54"/>
    </row>
    <row r="144" spans="1:7" ht="14.4" x14ac:dyDescent="0.3">
      <c r="A144" s="50" t="s">
        <v>285</v>
      </c>
      <c r="B144" s="54" t="s">
        <v>573</v>
      </c>
      <c r="C144" s="54"/>
      <c r="D144" s="55">
        <v>22527</v>
      </c>
      <c r="E144" s="56">
        <v>3</v>
      </c>
      <c r="F144" s="48" t="e">
        <f t="shared" si="1"/>
        <v>#N/A</v>
      </c>
      <c r="G144" s="54"/>
    </row>
    <row r="145" spans="1:7" ht="14.4" x14ac:dyDescent="0.3">
      <c r="A145" s="50" t="s">
        <v>304</v>
      </c>
      <c r="B145" s="54" t="s">
        <v>574</v>
      </c>
      <c r="C145" s="54"/>
      <c r="D145" s="55">
        <v>7631</v>
      </c>
      <c r="E145" s="56">
        <v>1</v>
      </c>
      <c r="F145" s="48" t="e">
        <f t="shared" si="1"/>
        <v>#N/A</v>
      </c>
      <c r="G145" s="54"/>
    </row>
    <row r="146" spans="1:7" ht="14.4" x14ac:dyDescent="0.3">
      <c r="A146" s="50" t="s">
        <v>323</v>
      </c>
      <c r="B146" s="54" t="s">
        <v>575</v>
      </c>
      <c r="C146" s="54"/>
      <c r="D146" s="55">
        <v>18589</v>
      </c>
      <c r="E146" s="56">
        <v>2</v>
      </c>
      <c r="F146" s="48" t="e">
        <f t="shared" si="1"/>
        <v>#N/A</v>
      </c>
      <c r="G146" s="54"/>
    </row>
    <row r="147" spans="1:7" ht="14.4" x14ac:dyDescent="0.3">
      <c r="A147" s="50" t="s">
        <v>342</v>
      </c>
      <c r="B147" s="54" t="s">
        <v>576</v>
      </c>
      <c r="C147" s="54"/>
      <c r="D147" s="55">
        <v>6809</v>
      </c>
      <c r="E147" s="56">
        <v>1</v>
      </c>
      <c r="F147" s="48" t="e">
        <f t="shared" si="1"/>
        <v>#N/A</v>
      </c>
      <c r="G147" s="54"/>
    </row>
    <row r="148" spans="1:7" ht="14.4" x14ac:dyDescent="0.3">
      <c r="A148" s="50" t="s">
        <v>361</v>
      </c>
      <c r="B148" s="54" t="s">
        <v>577</v>
      </c>
      <c r="C148" s="54"/>
      <c r="D148" s="55">
        <v>5998</v>
      </c>
      <c r="E148" s="56">
        <v>1</v>
      </c>
      <c r="F148" s="48" t="e">
        <f t="shared" si="1"/>
        <v>#N/A</v>
      </c>
      <c r="G148" s="54"/>
    </row>
    <row r="149" spans="1:7" ht="14.4" x14ac:dyDescent="0.3">
      <c r="A149" s="50" t="s">
        <v>379</v>
      </c>
      <c r="B149" s="54" t="s">
        <v>578</v>
      </c>
      <c r="C149" s="54"/>
      <c r="D149" s="55">
        <v>9341</v>
      </c>
      <c r="E149" s="56">
        <v>1</v>
      </c>
      <c r="F149" s="48" t="e">
        <f t="shared" si="1"/>
        <v>#N/A</v>
      </c>
      <c r="G149" s="54"/>
    </row>
    <row r="150" spans="1:7" ht="14.4" x14ac:dyDescent="0.3">
      <c r="A150" s="50" t="s">
        <v>406</v>
      </c>
      <c r="B150" s="54" t="s">
        <v>579</v>
      </c>
      <c r="C150" s="54"/>
      <c r="D150" s="55">
        <v>24015</v>
      </c>
      <c r="E150" s="56">
        <v>3</v>
      </c>
      <c r="F150" s="48" t="e">
        <f t="shared" si="1"/>
        <v>#N/A</v>
      </c>
      <c r="G150" s="54"/>
    </row>
    <row r="151" spans="1:7" ht="14.4" x14ac:dyDescent="0.3">
      <c r="A151" s="50" t="s">
        <v>417</v>
      </c>
      <c r="B151" s="54" t="s">
        <v>580</v>
      </c>
      <c r="C151" s="54"/>
      <c r="D151" s="55">
        <v>8564</v>
      </c>
      <c r="E151" s="56">
        <v>1</v>
      </c>
      <c r="F151" s="48" t="e">
        <f t="shared" si="1"/>
        <v>#N/A</v>
      </c>
      <c r="G151" s="54"/>
    </row>
    <row r="152" spans="1:7" ht="14.4" x14ac:dyDescent="0.3">
      <c r="A152" s="50" t="s">
        <v>426</v>
      </c>
      <c r="B152" s="54" t="s">
        <v>581</v>
      </c>
      <c r="C152" s="54"/>
      <c r="D152" s="55">
        <v>14717</v>
      </c>
      <c r="E152" s="56">
        <v>2</v>
      </c>
      <c r="F152" s="48" t="e">
        <f t="shared" si="1"/>
        <v>#N/A</v>
      </c>
      <c r="G152" s="54"/>
    </row>
    <row r="153" spans="1:7" ht="14.4" x14ac:dyDescent="0.3">
      <c r="A153" s="50" t="s">
        <v>432</v>
      </c>
      <c r="B153" s="54" t="s">
        <v>582</v>
      </c>
      <c r="C153" s="54"/>
      <c r="D153" s="55">
        <v>17092</v>
      </c>
      <c r="E153" s="56">
        <v>2</v>
      </c>
      <c r="F153" s="48" t="e">
        <f t="shared" si="1"/>
        <v>#N/A</v>
      </c>
      <c r="G153" s="54"/>
    </row>
    <row r="154" spans="1:7" ht="14.4" x14ac:dyDescent="0.3">
      <c r="A154" s="50" t="s">
        <v>437</v>
      </c>
      <c r="B154" s="54" t="s">
        <v>583</v>
      </c>
      <c r="C154" s="54"/>
      <c r="D154" s="55">
        <v>4533</v>
      </c>
      <c r="E154" s="56">
        <v>1</v>
      </c>
      <c r="F154" s="48" t="e">
        <f t="shared" si="1"/>
        <v>#N/A</v>
      </c>
      <c r="G154" s="54"/>
    </row>
    <row r="155" spans="1:7" ht="14.4" x14ac:dyDescent="0.3">
      <c r="A155" s="50" t="s">
        <v>441</v>
      </c>
      <c r="B155" s="54" t="s">
        <v>584</v>
      </c>
      <c r="C155" s="54"/>
      <c r="D155" s="55">
        <v>11054</v>
      </c>
      <c r="E155" s="56">
        <v>2</v>
      </c>
      <c r="F155" s="48" t="e">
        <f t="shared" si="1"/>
        <v>#N/A</v>
      </c>
      <c r="G155" s="54"/>
    </row>
    <row r="156" spans="1:7" ht="14.4" x14ac:dyDescent="0.3">
      <c r="A156" s="49" t="s">
        <v>267</v>
      </c>
      <c r="B156" s="54" t="s">
        <v>585</v>
      </c>
      <c r="C156" s="54"/>
      <c r="D156" s="55">
        <v>112035</v>
      </c>
      <c r="E156" s="56"/>
      <c r="G156" s="54"/>
    </row>
    <row r="157" spans="1:7" ht="14.4" x14ac:dyDescent="0.3">
      <c r="A157" s="50" t="s">
        <v>305</v>
      </c>
      <c r="B157" s="54" t="s">
        <v>586</v>
      </c>
      <c r="C157" s="54"/>
      <c r="D157" s="55">
        <v>10197</v>
      </c>
      <c r="E157" s="56">
        <v>2</v>
      </c>
      <c r="F157" s="48" t="e">
        <f t="shared" si="1"/>
        <v>#N/A</v>
      </c>
    </row>
    <row r="158" spans="1:7" ht="14.4" x14ac:dyDescent="0.3">
      <c r="A158" s="50" t="s">
        <v>286</v>
      </c>
      <c r="B158" s="54" t="s">
        <v>587</v>
      </c>
      <c r="C158" s="54"/>
      <c r="D158" s="55">
        <v>7786</v>
      </c>
      <c r="E158" s="56">
        <v>1</v>
      </c>
      <c r="F158" s="48" t="e">
        <f t="shared" si="1"/>
        <v>#N/A</v>
      </c>
    </row>
    <row r="159" spans="1:7" ht="14.4" x14ac:dyDescent="0.3">
      <c r="A159" s="50" t="s">
        <v>324</v>
      </c>
      <c r="B159" s="54" t="s">
        <v>588</v>
      </c>
      <c r="C159" s="54"/>
      <c r="D159" s="55">
        <v>15103</v>
      </c>
      <c r="E159" s="56">
        <v>2</v>
      </c>
      <c r="F159" s="48" t="e">
        <f t="shared" si="1"/>
        <v>#N/A</v>
      </c>
    </row>
    <row r="160" spans="1:7" ht="14.4" x14ac:dyDescent="0.3">
      <c r="A160" s="50" t="s">
        <v>343</v>
      </c>
      <c r="B160" s="54" t="s">
        <v>589</v>
      </c>
      <c r="C160" s="54"/>
      <c r="D160" s="55">
        <v>49026</v>
      </c>
      <c r="E160" s="56">
        <v>3</v>
      </c>
      <c r="F160" s="48" t="e">
        <f t="shared" si="1"/>
        <v>#N/A</v>
      </c>
    </row>
    <row r="161" spans="1:11" ht="14.4" x14ac:dyDescent="0.3">
      <c r="A161" s="50" t="s">
        <v>362</v>
      </c>
      <c r="B161" s="54" t="s">
        <v>590</v>
      </c>
      <c r="C161" s="54"/>
      <c r="D161" s="55">
        <v>7048</v>
      </c>
      <c r="E161" s="56">
        <v>1</v>
      </c>
      <c r="F161" s="48" t="e">
        <f t="shared" si="1"/>
        <v>#N/A</v>
      </c>
    </row>
    <row r="162" spans="1:11" ht="14.4" x14ac:dyDescent="0.3">
      <c r="A162" s="50" t="s">
        <v>380</v>
      </c>
      <c r="B162" s="54" t="s">
        <v>591</v>
      </c>
      <c r="C162" s="54"/>
      <c r="D162" s="55">
        <v>22875</v>
      </c>
      <c r="E162" s="56">
        <v>3</v>
      </c>
      <c r="F162" s="48" t="e">
        <f t="shared" ref="F162:F225" si="2">HLOOKUP($E$30,$I$32:$L$36,IF(E162=1,"2",IF(E162=2,"3",IF(E162=3,"4",IF(E162=4,"4","")))),FALSE)</f>
        <v>#N/A</v>
      </c>
      <c r="I162" s="50"/>
      <c r="K162" s="50"/>
    </row>
    <row r="163" spans="1:11" ht="14.4" x14ac:dyDescent="0.3">
      <c r="A163" s="49" t="s">
        <v>268</v>
      </c>
      <c r="B163" s="54" t="s">
        <v>592</v>
      </c>
      <c r="C163" s="54"/>
      <c r="D163" s="55">
        <v>153737</v>
      </c>
      <c r="E163" s="56"/>
      <c r="I163" s="50"/>
      <c r="K163" s="50"/>
    </row>
    <row r="164" spans="1:11" ht="14.4" x14ac:dyDescent="0.3">
      <c r="A164" s="50" t="s">
        <v>363</v>
      </c>
      <c r="B164" s="54" t="s">
        <v>593</v>
      </c>
      <c r="C164" s="54"/>
      <c r="D164" s="55">
        <v>38300</v>
      </c>
      <c r="E164" s="56">
        <v>3</v>
      </c>
      <c r="F164" s="48" t="e">
        <f t="shared" si="2"/>
        <v>#N/A</v>
      </c>
      <c r="I164" s="50"/>
      <c r="K164" s="50"/>
    </row>
    <row r="165" spans="1:11" ht="14.4" x14ac:dyDescent="0.3">
      <c r="A165" s="50" t="s">
        <v>287</v>
      </c>
      <c r="B165" s="54" t="s">
        <v>594</v>
      </c>
      <c r="C165" s="54"/>
      <c r="D165" s="55">
        <v>21270</v>
      </c>
      <c r="E165" s="56">
        <v>3</v>
      </c>
      <c r="F165" s="48" t="e">
        <f t="shared" si="2"/>
        <v>#N/A</v>
      </c>
      <c r="I165" s="50"/>
      <c r="K165" s="50"/>
    </row>
    <row r="166" spans="1:11" ht="14.4" x14ac:dyDescent="0.3">
      <c r="A166" s="50" t="s">
        <v>306</v>
      </c>
      <c r="B166" s="54" t="s">
        <v>595</v>
      </c>
      <c r="C166" s="54"/>
      <c r="D166" s="55">
        <v>12999</v>
      </c>
      <c r="E166" s="56">
        <v>2</v>
      </c>
      <c r="F166" s="48" t="e">
        <f t="shared" si="2"/>
        <v>#N/A</v>
      </c>
      <c r="G166" s="50"/>
      <c r="I166" s="50"/>
      <c r="K166" s="50"/>
    </row>
    <row r="167" spans="1:11" ht="14.4" x14ac:dyDescent="0.3">
      <c r="A167" s="50" t="s">
        <v>325</v>
      </c>
      <c r="B167" s="54" t="s">
        <v>596</v>
      </c>
      <c r="C167" s="54"/>
      <c r="D167" s="55">
        <v>34193</v>
      </c>
      <c r="E167" s="56">
        <v>3</v>
      </c>
      <c r="F167" s="48" t="e">
        <f t="shared" si="2"/>
        <v>#N/A</v>
      </c>
      <c r="G167" s="50"/>
      <c r="I167" s="50"/>
      <c r="J167" s="50"/>
      <c r="K167" s="50"/>
    </row>
    <row r="168" spans="1:11" ht="14.4" x14ac:dyDescent="0.3">
      <c r="A168" s="50" t="s">
        <v>344</v>
      </c>
      <c r="B168" s="54" t="s">
        <v>597</v>
      </c>
      <c r="C168" s="54"/>
      <c r="D168" s="55">
        <v>8207</v>
      </c>
      <c r="E168" s="56">
        <v>1</v>
      </c>
      <c r="F168" s="48" t="e">
        <f t="shared" si="2"/>
        <v>#N/A</v>
      </c>
      <c r="G168" s="50"/>
      <c r="I168" s="50"/>
      <c r="J168" s="50"/>
      <c r="K168" s="50"/>
    </row>
    <row r="169" spans="1:11" ht="14.4" x14ac:dyDescent="0.3">
      <c r="A169" s="50" t="s">
        <v>381</v>
      </c>
      <c r="B169" s="54" t="s">
        <v>598</v>
      </c>
      <c r="C169" s="54"/>
      <c r="D169" s="55">
        <v>18422</v>
      </c>
      <c r="E169" s="56">
        <v>2</v>
      </c>
      <c r="F169" s="48" t="e">
        <f t="shared" si="2"/>
        <v>#N/A</v>
      </c>
      <c r="G169" s="50"/>
      <c r="I169" s="50"/>
      <c r="J169" s="50"/>
      <c r="K169" s="50"/>
    </row>
    <row r="170" spans="1:11" ht="14.4" x14ac:dyDescent="0.3">
      <c r="A170" s="50" t="s">
        <v>396</v>
      </c>
      <c r="B170" s="54" t="s">
        <v>599</v>
      </c>
      <c r="C170" s="54"/>
      <c r="D170" s="55">
        <v>4297</v>
      </c>
      <c r="E170" s="56">
        <v>1</v>
      </c>
      <c r="F170" s="48" t="e">
        <f t="shared" si="2"/>
        <v>#N/A</v>
      </c>
      <c r="G170" s="50"/>
      <c r="I170" s="50"/>
      <c r="J170" s="50"/>
      <c r="K170" s="50"/>
    </row>
    <row r="171" spans="1:11" ht="14.4" x14ac:dyDescent="0.3">
      <c r="A171" s="50" t="s">
        <v>407</v>
      </c>
      <c r="B171" s="54" t="s">
        <v>600</v>
      </c>
      <c r="C171" s="54"/>
      <c r="D171" s="55">
        <v>6751</v>
      </c>
      <c r="E171" s="56">
        <v>1</v>
      </c>
      <c r="F171" s="48" t="e">
        <f t="shared" si="2"/>
        <v>#N/A</v>
      </c>
      <c r="G171" s="50"/>
      <c r="I171" s="50"/>
      <c r="J171" s="50"/>
      <c r="K171" s="50"/>
    </row>
    <row r="172" spans="1:11" ht="14.4" x14ac:dyDescent="0.3">
      <c r="A172" s="50" t="s">
        <v>418</v>
      </c>
      <c r="B172" s="54" t="s">
        <v>601</v>
      </c>
      <c r="C172" s="54"/>
      <c r="D172" s="55">
        <v>9298</v>
      </c>
      <c r="E172" s="56">
        <v>1</v>
      </c>
      <c r="F172" s="48" t="e">
        <f t="shared" si="2"/>
        <v>#N/A</v>
      </c>
      <c r="G172" s="50"/>
      <c r="I172" s="50"/>
      <c r="J172" s="50"/>
      <c r="K172" s="50"/>
    </row>
    <row r="173" spans="1:11" ht="14.4" x14ac:dyDescent="0.3">
      <c r="A173" s="49" t="s">
        <v>269</v>
      </c>
      <c r="B173" s="54" t="s">
        <v>602</v>
      </c>
      <c r="C173" s="54"/>
      <c r="D173" s="55">
        <v>43523</v>
      </c>
      <c r="E173" s="56">
        <v>3</v>
      </c>
      <c r="F173" s="48" t="e">
        <f t="shared" si="2"/>
        <v>#N/A</v>
      </c>
      <c r="G173" s="54"/>
    </row>
    <row r="174" spans="1:11" ht="14.4" x14ac:dyDescent="0.3">
      <c r="A174" s="50" t="s">
        <v>288</v>
      </c>
      <c r="B174" s="54" t="s">
        <v>603</v>
      </c>
      <c r="C174" s="54"/>
      <c r="D174" s="55">
        <v>9020</v>
      </c>
      <c r="E174" s="56">
        <v>1</v>
      </c>
      <c r="F174" s="48" t="e">
        <f t="shared" si="2"/>
        <v>#N/A</v>
      </c>
      <c r="G174" s="54"/>
    </row>
    <row r="175" spans="1:11" ht="14.4" x14ac:dyDescent="0.3">
      <c r="A175" s="50" t="s">
        <v>307</v>
      </c>
      <c r="B175" s="54" t="s">
        <v>604</v>
      </c>
      <c r="C175" s="54"/>
      <c r="D175" s="55">
        <v>5508</v>
      </c>
      <c r="E175" s="56">
        <v>1</v>
      </c>
      <c r="F175" s="48" t="e">
        <f t="shared" si="2"/>
        <v>#N/A</v>
      </c>
      <c r="G175" s="54"/>
    </row>
    <row r="176" spans="1:11" ht="14.4" x14ac:dyDescent="0.3">
      <c r="A176" s="50" t="s">
        <v>326</v>
      </c>
      <c r="B176" s="54" t="s">
        <v>605</v>
      </c>
      <c r="C176" s="54"/>
      <c r="D176" s="55">
        <v>5752</v>
      </c>
      <c r="E176" s="56">
        <v>1</v>
      </c>
      <c r="F176" s="48" t="e">
        <f t="shared" si="2"/>
        <v>#N/A</v>
      </c>
      <c r="G176" s="54"/>
    </row>
    <row r="177" spans="1:7" ht="14.4" x14ac:dyDescent="0.3">
      <c r="A177" s="50" t="s">
        <v>345</v>
      </c>
      <c r="B177" s="54" t="s">
        <v>606</v>
      </c>
      <c r="C177" s="54"/>
      <c r="D177" s="55">
        <v>3583</v>
      </c>
      <c r="E177" s="56">
        <v>1</v>
      </c>
      <c r="F177" s="48" t="e">
        <f t="shared" si="2"/>
        <v>#N/A</v>
      </c>
      <c r="G177" s="54"/>
    </row>
    <row r="178" spans="1:7" ht="14.4" x14ac:dyDescent="0.3">
      <c r="A178" s="50" t="s">
        <v>364</v>
      </c>
      <c r="B178" s="54" t="s">
        <v>607</v>
      </c>
      <c r="C178" s="54"/>
      <c r="D178" s="55">
        <v>16243</v>
      </c>
      <c r="E178" s="56">
        <v>2</v>
      </c>
      <c r="F178" s="48" t="e">
        <f t="shared" si="2"/>
        <v>#N/A</v>
      </c>
      <c r="G178" s="54"/>
    </row>
    <row r="179" spans="1:7" ht="14.4" x14ac:dyDescent="0.3">
      <c r="A179" s="50" t="s">
        <v>382</v>
      </c>
      <c r="B179" s="54" t="s">
        <v>608</v>
      </c>
      <c r="C179" s="54"/>
      <c r="D179" s="55">
        <v>3417</v>
      </c>
      <c r="E179" s="56">
        <v>1</v>
      </c>
      <c r="F179" s="48" t="e">
        <f t="shared" si="2"/>
        <v>#N/A</v>
      </c>
      <c r="G179" s="54"/>
    </row>
    <row r="180" spans="1:7" ht="14.4" x14ac:dyDescent="0.3">
      <c r="A180" s="49" t="s">
        <v>270</v>
      </c>
      <c r="B180" s="54" t="s">
        <v>609</v>
      </c>
      <c r="C180" s="54"/>
      <c r="D180" s="55">
        <v>84255</v>
      </c>
      <c r="E180" s="56"/>
      <c r="G180" s="54"/>
    </row>
    <row r="181" spans="1:7" ht="14.4" x14ac:dyDescent="0.3">
      <c r="A181" s="50" t="s">
        <v>327</v>
      </c>
      <c r="B181" s="54" t="s">
        <v>610</v>
      </c>
      <c r="C181" s="54"/>
      <c r="D181" s="55">
        <v>5373</v>
      </c>
      <c r="E181" s="56">
        <v>1</v>
      </c>
      <c r="F181" s="48" t="e">
        <f t="shared" si="2"/>
        <v>#N/A</v>
      </c>
      <c r="G181" s="54"/>
    </row>
    <row r="182" spans="1:7" ht="14.4" x14ac:dyDescent="0.3">
      <c r="A182" s="50" t="s">
        <v>383</v>
      </c>
      <c r="B182" s="54" t="s">
        <v>611</v>
      </c>
      <c r="C182" s="54"/>
      <c r="D182" s="55">
        <v>9165</v>
      </c>
      <c r="E182" s="56">
        <v>1</v>
      </c>
      <c r="F182" s="48" t="e">
        <f t="shared" si="2"/>
        <v>#N/A</v>
      </c>
      <c r="G182" s="54"/>
    </row>
    <row r="183" spans="1:7" ht="14.4" x14ac:dyDescent="0.3">
      <c r="A183" s="50" t="s">
        <v>289</v>
      </c>
      <c r="B183" s="54" t="s">
        <v>612</v>
      </c>
      <c r="C183" s="54"/>
      <c r="D183" s="55">
        <v>8946</v>
      </c>
      <c r="E183" s="56">
        <v>1</v>
      </c>
      <c r="F183" s="48" t="e">
        <f t="shared" si="2"/>
        <v>#N/A</v>
      </c>
      <c r="G183" s="54"/>
    </row>
    <row r="184" spans="1:7" ht="14.4" x14ac:dyDescent="0.3">
      <c r="A184" s="50" t="s">
        <v>308</v>
      </c>
      <c r="B184" s="54" t="s">
        <v>613</v>
      </c>
      <c r="C184" s="54"/>
      <c r="D184" s="55">
        <v>6859</v>
      </c>
      <c r="E184" s="56">
        <v>1</v>
      </c>
      <c r="F184" s="48" t="e">
        <f t="shared" si="2"/>
        <v>#N/A</v>
      </c>
      <c r="G184" s="54"/>
    </row>
    <row r="185" spans="1:7" ht="14.4" x14ac:dyDescent="0.3">
      <c r="A185" s="50" t="s">
        <v>346</v>
      </c>
      <c r="B185" s="54" t="s">
        <v>614</v>
      </c>
      <c r="C185" s="54"/>
      <c r="D185" s="55">
        <v>11146</v>
      </c>
      <c r="E185" s="56">
        <v>2</v>
      </c>
      <c r="F185" s="48" t="e">
        <f t="shared" si="2"/>
        <v>#N/A</v>
      </c>
      <c r="G185" s="54"/>
    </row>
    <row r="186" spans="1:7" ht="14.4" x14ac:dyDescent="0.3">
      <c r="A186" s="50" t="s">
        <v>365</v>
      </c>
      <c r="B186" s="54" t="s">
        <v>615</v>
      </c>
      <c r="C186" s="54"/>
      <c r="D186" s="55">
        <v>16132</v>
      </c>
      <c r="E186" s="56">
        <v>2</v>
      </c>
      <c r="F186" s="48" t="e">
        <f t="shared" si="2"/>
        <v>#N/A</v>
      </c>
      <c r="G186" s="54"/>
    </row>
    <row r="187" spans="1:7" ht="14.4" x14ac:dyDescent="0.3">
      <c r="A187" s="50" t="s">
        <v>397</v>
      </c>
      <c r="B187" s="54" t="s">
        <v>616</v>
      </c>
      <c r="C187" s="54"/>
      <c r="D187" s="55">
        <v>11888</v>
      </c>
      <c r="E187" s="56">
        <v>2</v>
      </c>
      <c r="F187" s="48" t="e">
        <f t="shared" si="2"/>
        <v>#N/A</v>
      </c>
      <c r="G187" s="54"/>
    </row>
    <row r="188" spans="1:7" ht="14.4" x14ac:dyDescent="0.3">
      <c r="A188" s="50" t="s">
        <v>408</v>
      </c>
      <c r="B188" s="54" t="s">
        <v>617</v>
      </c>
      <c r="C188" s="54"/>
      <c r="D188" s="55">
        <v>9126</v>
      </c>
      <c r="E188" s="56">
        <v>1</v>
      </c>
      <c r="F188" s="48" t="e">
        <f t="shared" si="2"/>
        <v>#N/A</v>
      </c>
      <c r="G188" s="54"/>
    </row>
    <row r="189" spans="1:7" ht="14.4" x14ac:dyDescent="0.3">
      <c r="A189" s="50" t="s">
        <v>419</v>
      </c>
      <c r="B189" s="54" t="s">
        <v>618</v>
      </c>
      <c r="C189" s="54"/>
      <c r="D189" s="55">
        <v>5620</v>
      </c>
      <c r="E189" s="56">
        <v>1</v>
      </c>
      <c r="F189" s="48" t="e">
        <f t="shared" si="2"/>
        <v>#N/A</v>
      </c>
      <c r="G189" s="54"/>
    </row>
    <row r="190" spans="1:7" ht="14.4" x14ac:dyDescent="0.3">
      <c r="A190" s="49" t="s">
        <v>271</v>
      </c>
      <c r="B190" s="54" t="s">
        <v>619</v>
      </c>
      <c r="C190" s="54"/>
      <c r="D190" s="55">
        <v>201570</v>
      </c>
      <c r="E190" s="56"/>
      <c r="G190" s="54"/>
    </row>
    <row r="191" spans="1:7" ht="14.4" x14ac:dyDescent="0.3">
      <c r="A191" s="50" t="s">
        <v>290</v>
      </c>
      <c r="B191" s="54" t="s">
        <v>620</v>
      </c>
      <c r="C191" s="54"/>
      <c r="D191" s="55">
        <v>11232</v>
      </c>
      <c r="E191" s="56">
        <v>2</v>
      </c>
      <c r="F191" s="48" t="e">
        <f t="shared" si="2"/>
        <v>#N/A</v>
      </c>
      <c r="G191" s="54"/>
    </row>
    <row r="192" spans="1:7" ht="14.4" x14ac:dyDescent="0.3">
      <c r="A192" s="50" t="s">
        <v>309</v>
      </c>
      <c r="B192" s="54" t="s">
        <v>621</v>
      </c>
      <c r="C192" s="54"/>
      <c r="D192" s="55">
        <v>8899</v>
      </c>
      <c r="E192" s="56">
        <v>1</v>
      </c>
      <c r="F192" s="48" t="e">
        <f t="shared" si="2"/>
        <v>#N/A</v>
      </c>
      <c r="G192" s="54"/>
    </row>
    <row r="193" spans="1:7" ht="14.4" x14ac:dyDescent="0.3">
      <c r="A193" s="50" t="s">
        <v>328</v>
      </c>
      <c r="B193" s="54" t="s">
        <v>622</v>
      </c>
      <c r="C193" s="54"/>
      <c r="D193" s="55">
        <v>15332</v>
      </c>
      <c r="E193" s="56">
        <v>2</v>
      </c>
      <c r="F193" s="48" t="e">
        <f t="shared" si="2"/>
        <v>#N/A</v>
      </c>
      <c r="G193" s="54"/>
    </row>
    <row r="194" spans="1:7" ht="14.4" x14ac:dyDescent="0.3">
      <c r="A194" s="50" t="s">
        <v>347</v>
      </c>
      <c r="B194" s="54" t="s">
        <v>623</v>
      </c>
      <c r="C194" s="54"/>
      <c r="D194" s="55">
        <v>11955</v>
      </c>
      <c r="E194" s="56">
        <v>2</v>
      </c>
      <c r="F194" s="48" t="e">
        <f t="shared" si="2"/>
        <v>#N/A</v>
      </c>
      <c r="G194" s="54"/>
    </row>
    <row r="195" spans="1:7" ht="14.4" x14ac:dyDescent="0.3">
      <c r="A195" s="50" t="s">
        <v>366</v>
      </c>
      <c r="B195" s="54" t="s">
        <v>624</v>
      </c>
      <c r="C195" s="54"/>
      <c r="D195" s="55">
        <v>9750</v>
      </c>
      <c r="E195" s="56">
        <v>1</v>
      </c>
      <c r="F195" s="48" t="e">
        <f t="shared" si="2"/>
        <v>#N/A</v>
      </c>
      <c r="G195" s="54"/>
    </row>
    <row r="196" spans="1:7" ht="14.4" x14ac:dyDescent="0.3">
      <c r="A196" s="50" t="s">
        <v>384</v>
      </c>
      <c r="B196" s="54" t="s">
        <v>625</v>
      </c>
      <c r="C196" s="54"/>
      <c r="D196" s="55">
        <v>11694</v>
      </c>
      <c r="E196" s="56">
        <v>2</v>
      </c>
      <c r="F196" s="48" t="e">
        <f t="shared" si="2"/>
        <v>#N/A</v>
      </c>
      <c r="G196" s="54"/>
    </row>
    <row r="197" spans="1:7" ht="14.4" x14ac:dyDescent="0.3">
      <c r="A197" s="50" t="s">
        <v>398</v>
      </c>
      <c r="B197" s="54" t="s">
        <v>626</v>
      </c>
      <c r="C197" s="54"/>
      <c r="D197" s="55">
        <v>6742</v>
      </c>
      <c r="E197" s="56">
        <v>1</v>
      </c>
      <c r="F197" s="48" t="e">
        <f t="shared" si="2"/>
        <v>#N/A</v>
      </c>
      <c r="G197" s="54"/>
    </row>
    <row r="198" spans="1:7" ht="14.4" x14ac:dyDescent="0.3">
      <c r="A198" s="50" t="s">
        <v>409</v>
      </c>
      <c r="B198" s="54" t="s">
        <v>627</v>
      </c>
      <c r="C198" s="54"/>
      <c r="D198" s="55">
        <v>14254</v>
      </c>
      <c r="E198" s="56">
        <v>2</v>
      </c>
      <c r="F198" s="48" t="e">
        <f t="shared" si="2"/>
        <v>#N/A</v>
      </c>
      <c r="G198" s="54"/>
    </row>
    <row r="199" spans="1:7" ht="14.4" x14ac:dyDescent="0.3">
      <c r="A199" s="50" t="s">
        <v>427</v>
      </c>
      <c r="B199" s="54" t="s">
        <v>628</v>
      </c>
      <c r="C199" s="54"/>
      <c r="D199" s="55">
        <v>26028</v>
      </c>
      <c r="E199" s="56">
        <v>3</v>
      </c>
      <c r="F199" s="48" t="e">
        <f t="shared" si="2"/>
        <v>#N/A</v>
      </c>
      <c r="G199" s="54"/>
    </row>
    <row r="200" spans="1:7" ht="14.4" x14ac:dyDescent="0.3">
      <c r="A200" s="50" t="s">
        <v>433</v>
      </c>
      <c r="B200" s="54" t="s">
        <v>629</v>
      </c>
      <c r="C200" s="54"/>
      <c r="D200" s="55">
        <v>18043</v>
      </c>
      <c r="E200" s="56">
        <v>2</v>
      </c>
      <c r="F200" s="48" t="e">
        <f t="shared" si="2"/>
        <v>#N/A</v>
      </c>
      <c r="G200" s="54"/>
    </row>
    <row r="201" spans="1:7" ht="14.4" x14ac:dyDescent="0.3">
      <c r="A201" s="50" t="s">
        <v>438</v>
      </c>
      <c r="B201" s="54" t="s">
        <v>630</v>
      </c>
      <c r="C201" s="54"/>
      <c r="D201" s="55">
        <v>10825</v>
      </c>
      <c r="E201" s="56">
        <v>2</v>
      </c>
      <c r="F201" s="48" t="e">
        <f t="shared" si="2"/>
        <v>#N/A</v>
      </c>
      <c r="G201" s="54"/>
    </row>
    <row r="202" spans="1:7" ht="14.4" x14ac:dyDescent="0.3">
      <c r="A202" s="50" t="s">
        <v>442</v>
      </c>
      <c r="B202" s="54" t="s">
        <v>631</v>
      </c>
      <c r="C202" s="54"/>
      <c r="D202" s="55">
        <v>3989</v>
      </c>
      <c r="E202" s="56">
        <v>1</v>
      </c>
      <c r="F202" s="48" t="e">
        <f t="shared" si="2"/>
        <v>#N/A</v>
      </c>
      <c r="G202" s="54"/>
    </row>
    <row r="203" spans="1:7" ht="14.4" x14ac:dyDescent="0.3">
      <c r="A203" s="50" t="s">
        <v>446</v>
      </c>
      <c r="B203" s="54" t="s">
        <v>632</v>
      </c>
      <c r="C203" s="54"/>
      <c r="D203" s="55">
        <v>13481</v>
      </c>
      <c r="E203" s="56">
        <v>2</v>
      </c>
      <c r="F203" s="48" t="e">
        <f t="shared" si="2"/>
        <v>#N/A</v>
      </c>
      <c r="G203" s="54"/>
    </row>
    <row r="204" spans="1:7" ht="14.4" x14ac:dyDescent="0.3">
      <c r="A204" s="50" t="s">
        <v>449</v>
      </c>
      <c r="B204" s="54" t="s">
        <v>633</v>
      </c>
      <c r="C204" s="54"/>
      <c r="D204" s="55">
        <v>12459</v>
      </c>
      <c r="E204" s="56">
        <v>2</v>
      </c>
      <c r="F204" s="48" t="e">
        <f t="shared" si="2"/>
        <v>#N/A</v>
      </c>
      <c r="G204" s="54"/>
    </row>
    <row r="205" spans="1:7" ht="14.4" x14ac:dyDescent="0.3">
      <c r="A205" s="50" t="s">
        <v>452</v>
      </c>
      <c r="B205" s="54" t="s">
        <v>634</v>
      </c>
      <c r="C205" s="54"/>
      <c r="D205" s="55">
        <v>18912</v>
      </c>
      <c r="E205" s="56">
        <v>2</v>
      </c>
      <c r="F205" s="48" t="e">
        <f t="shared" si="2"/>
        <v>#N/A</v>
      </c>
      <c r="G205" s="54"/>
    </row>
    <row r="206" spans="1:7" ht="14.4" x14ac:dyDescent="0.3">
      <c r="A206" s="50" t="s">
        <v>420</v>
      </c>
      <c r="B206" s="54" t="s">
        <v>635</v>
      </c>
      <c r="C206" s="54"/>
      <c r="D206" s="55">
        <v>7975</v>
      </c>
      <c r="E206" s="56">
        <v>1</v>
      </c>
      <c r="F206" s="48" t="e">
        <f t="shared" si="2"/>
        <v>#N/A</v>
      </c>
      <c r="G206" s="54"/>
    </row>
    <row r="207" spans="1:7" ht="14.4" x14ac:dyDescent="0.3">
      <c r="A207" s="49" t="s">
        <v>272</v>
      </c>
      <c r="B207" s="54" t="s">
        <v>636</v>
      </c>
      <c r="C207" s="54"/>
      <c r="D207" s="55">
        <v>68146</v>
      </c>
      <c r="E207" s="56"/>
      <c r="G207" s="54"/>
    </row>
    <row r="208" spans="1:7" ht="14.4" x14ac:dyDescent="0.3">
      <c r="A208" s="50" t="s">
        <v>367</v>
      </c>
      <c r="B208" s="54" t="s">
        <v>637</v>
      </c>
      <c r="C208" s="54"/>
      <c r="D208" s="55">
        <v>27191</v>
      </c>
      <c r="E208" s="56">
        <v>3</v>
      </c>
      <c r="F208" s="48" t="e">
        <f t="shared" si="2"/>
        <v>#N/A</v>
      </c>
      <c r="G208" s="54"/>
    </row>
    <row r="209" spans="1:7" ht="14.4" x14ac:dyDescent="0.3">
      <c r="A209" s="50" t="s">
        <v>291</v>
      </c>
      <c r="B209" s="54" t="s">
        <v>638</v>
      </c>
      <c r="C209" s="54"/>
      <c r="D209" s="55">
        <v>7184</v>
      </c>
      <c r="E209" s="56">
        <v>1</v>
      </c>
      <c r="F209" s="48" t="e">
        <f t="shared" si="2"/>
        <v>#N/A</v>
      </c>
      <c r="G209" s="54"/>
    </row>
    <row r="210" spans="1:7" ht="14.4" x14ac:dyDescent="0.3">
      <c r="A210" s="50" t="s">
        <v>310</v>
      </c>
      <c r="B210" s="54" t="s">
        <v>639</v>
      </c>
      <c r="C210" s="54"/>
      <c r="D210" s="55">
        <v>13351</v>
      </c>
      <c r="E210" s="56">
        <v>2</v>
      </c>
      <c r="F210" s="48" t="e">
        <f t="shared" si="2"/>
        <v>#N/A</v>
      </c>
      <c r="G210" s="54"/>
    </row>
    <row r="211" spans="1:7" ht="14.4" x14ac:dyDescent="0.3">
      <c r="A211" s="50" t="s">
        <v>329</v>
      </c>
      <c r="B211" s="54" t="s">
        <v>640</v>
      </c>
      <c r="C211" s="54"/>
      <c r="D211" s="55">
        <v>8784</v>
      </c>
      <c r="E211" s="56">
        <v>1</v>
      </c>
      <c r="F211" s="48" t="e">
        <f t="shared" si="2"/>
        <v>#N/A</v>
      </c>
      <c r="G211" s="54"/>
    </row>
    <row r="212" spans="1:7" ht="14.4" x14ac:dyDescent="0.3">
      <c r="A212" s="50" t="s">
        <v>348</v>
      </c>
      <c r="B212" s="54" t="s">
        <v>641</v>
      </c>
      <c r="C212" s="54"/>
      <c r="D212" s="55">
        <v>11636</v>
      </c>
      <c r="E212" s="56">
        <v>2</v>
      </c>
      <c r="F212" s="48" t="e">
        <f t="shared" si="2"/>
        <v>#N/A</v>
      </c>
      <c r="G212" s="54"/>
    </row>
    <row r="213" spans="1:7" ht="14.4" x14ac:dyDescent="0.3">
      <c r="A213" s="49" t="s">
        <v>273</v>
      </c>
      <c r="B213" s="54" t="s">
        <v>642</v>
      </c>
      <c r="C213" s="54"/>
      <c r="D213" s="55">
        <v>160130</v>
      </c>
      <c r="E213" s="56"/>
      <c r="G213" s="54"/>
    </row>
    <row r="214" spans="1:7" ht="14.4" x14ac:dyDescent="0.3">
      <c r="A214" s="50" t="s">
        <v>292</v>
      </c>
      <c r="B214" s="54" t="s">
        <v>643</v>
      </c>
      <c r="C214" s="54"/>
      <c r="D214" s="55">
        <v>43654</v>
      </c>
      <c r="E214" s="56">
        <v>3</v>
      </c>
      <c r="F214" s="48" t="e">
        <f t="shared" si="2"/>
        <v>#N/A</v>
      </c>
      <c r="G214" s="54"/>
    </row>
    <row r="215" spans="1:7" ht="14.4" x14ac:dyDescent="0.3">
      <c r="A215" s="50" t="s">
        <v>311</v>
      </c>
      <c r="B215" s="54" t="s">
        <v>644</v>
      </c>
      <c r="C215" s="54"/>
      <c r="D215" s="55">
        <v>10345</v>
      </c>
      <c r="E215" s="56">
        <v>2</v>
      </c>
      <c r="F215" s="48" t="e">
        <f t="shared" si="2"/>
        <v>#N/A</v>
      </c>
      <c r="G215" s="54"/>
    </row>
    <row r="216" spans="1:7" ht="14.4" x14ac:dyDescent="0.3">
      <c r="A216" s="50" t="s">
        <v>330</v>
      </c>
      <c r="B216" s="54" t="s">
        <v>645</v>
      </c>
      <c r="C216" s="54"/>
      <c r="D216" s="55">
        <v>20045</v>
      </c>
      <c r="E216" s="56">
        <v>3</v>
      </c>
      <c r="F216" s="48" t="e">
        <f t="shared" si="2"/>
        <v>#N/A</v>
      </c>
      <c r="G216" s="54"/>
    </row>
    <row r="217" spans="1:7" ht="14.4" x14ac:dyDescent="0.3">
      <c r="A217" s="50" t="s">
        <v>349</v>
      </c>
      <c r="B217" s="54" t="s">
        <v>646</v>
      </c>
      <c r="C217" s="54"/>
      <c r="D217" s="55">
        <v>6235</v>
      </c>
      <c r="E217" s="56">
        <v>1</v>
      </c>
      <c r="F217" s="48" t="e">
        <f t="shared" si="2"/>
        <v>#N/A</v>
      </c>
      <c r="G217" s="54"/>
    </row>
    <row r="218" spans="1:7" ht="14.4" x14ac:dyDescent="0.3">
      <c r="A218" s="50" t="s">
        <v>368</v>
      </c>
      <c r="B218" s="54" t="s">
        <v>647</v>
      </c>
      <c r="C218" s="54"/>
      <c r="D218" s="55">
        <v>4122</v>
      </c>
      <c r="E218" s="56">
        <v>1</v>
      </c>
      <c r="F218" s="48" t="e">
        <f t="shared" si="2"/>
        <v>#N/A</v>
      </c>
      <c r="G218" s="54"/>
    </row>
    <row r="219" spans="1:7" ht="14.4" x14ac:dyDescent="0.3">
      <c r="A219" s="50" t="s">
        <v>385</v>
      </c>
      <c r="B219" s="54" t="s">
        <v>648</v>
      </c>
      <c r="C219" s="54"/>
      <c r="D219" s="55">
        <v>10379</v>
      </c>
      <c r="E219" s="56">
        <v>2</v>
      </c>
      <c r="F219" s="48" t="e">
        <f t="shared" si="2"/>
        <v>#N/A</v>
      </c>
      <c r="G219" s="54"/>
    </row>
    <row r="220" spans="1:7" ht="14.4" x14ac:dyDescent="0.3">
      <c r="A220" s="50" t="s">
        <v>399</v>
      </c>
      <c r="B220" s="54" t="s">
        <v>649</v>
      </c>
      <c r="C220" s="54"/>
      <c r="D220" s="55">
        <v>6856</v>
      </c>
      <c r="E220" s="56">
        <v>1</v>
      </c>
      <c r="F220" s="48" t="e">
        <f t="shared" si="2"/>
        <v>#N/A</v>
      </c>
      <c r="G220" s="54"/>
    </row>
    <row r="221" spans="1:7" ht="14.4" x14ac:dyDescent="0.3">
      <c r="A221" s="50" t="s">
        <v>410</v>
      </c>
      <c r="B221" s="54" t="s">
        <v>650</v>
      </c>
      <c r="C221" s="54"/>
      <c r="D221" s="55">
        <v>8171</v>
      </c>
      <c r="E221" s="56">
        <v>1</v>
      </c>
      <c r="F221" s="48" t="e">
        <f t="shared" si="2"/>
        <v>#N/A</v>
      </c>
      <c r="G221" s="54"/>
    </row>
    <row r="222" spans="1:7" ht="14.4" x14ac:dyDescent="0.3">
      <c r="A222" s="50" t="s">
        <v>421</v>
      </c>
      <c r="B222" s="54" t="s">
        <v>651</v>
      </c>
      <c r="C222" s="54"/>
      <c r="D222" s="55">
        <v>37934</v>
      </c>
      <c r="E222" s="56">
        <v>3</v>
      </c>
      <c r="F222" s="48" t="e">
        <f t="shared" si="2"/>
        <v>#N/A</v>
      </c>
      <c r="G222" s="54"/>
    </row>
    <row r="223" spans="1:7" ht="14.4" x14ac:dyDescent="0.3">
      <c r="A223" s="50" t="s">
        <v>428</v>
      </c>
      <c r="B223" s="54" t="s">
        <v>652</v>
      </c>
      <c r="C223" s="54"/>
      <c r="D223" s="55">
        <v>12389</v>
      </c>
      <c r="E223" s="56">
        <v>2</v>
      </c>
      <c r="F223" s="48" t="e">
        <f t="shared" si="2"/>
        <v>#N/A</v>
      </c>
      <c r="G223" s="54"/>
    </row>
    <row r="224" spans="1:7" ht="14.4" x14ac:dyDescent="0.3">
      <c r="A224" s="49" t="s">
        <v>274</v>
      </c>
      <c r="B224" s="54" t="s">
        <v>653</v>
      </c>
      <c r="C224" s="54"/>
      <c r="D224" s="55">
        <v>127078</v>
      </c>
      <c r="E224" s="56"/>
      <c r="G224" s="54"/>
    </row>
    <row r="225" spans="1:7" ht="14.4" x14ac:dyDescent="0.3">
      <c r="A225" s="50" t="s">
        <v>293</v>
      </c>
      <c r="B225" s="54" t="s">
        <v>654</v>
      </c>
      <c r="C225" s="54"/>
      <c r="D225" s="55">
        <v>10330</v>
      </c>
      <c r="E225" s="56">
        <v>2</v>
      </c>
      <c r="F225" s="48" t="e">
        <f t="shared" si="2"/>
        <v>#N/A</v>
      </c>
      <c r="G225" s="54"/>
    </row>
    <row r="226" spans="1:7" ht="14.4" x14ac:dyDescent="0.3">
      <c r="A226" s="50" t="s">
        <v>312</v>
      </c>
      <c r="B226" s="54" t="s">
        <v>655</v>
      </c>
      <c r="C226" s="54"/>
      <c r="D226" s="55">
        <v>18188</v>
      </c>
      <c r="E226" s="56">
        <v>2</v>
      </c>
      <c r="F226" s="48" t="e">
        <f t="shared" ref="F226:F232" si="3">HLOOKUP($E$30,$I$32:$L$36,IF(E226=1,"2",IF(E226=2,"3",IF(E226=3,"4",IF(E226=4,"4","")))),FALSE)</f>
        <v>#N/A</v>
      </c>
      <c r="G226" s="54"/>
    </row>
    <row r="227" spans="1:7" ht="14.4" x14ac:dyDescent="0.3">
      <c r="A227" s="50" t="s">
        <v>331</v>
      </c>
      <c r="B227" s="54" t="s">
        <v>656</v>
      </c>
      <c r="C227" s="54"/>
      <c r="D227" s="55">
        <v>10691</v>
      </c>
      <c r="E227" s="56">
        <v>2</v>
      </c>
      <c r="F227" s="48" t="e">
        <f t="shared" si="3"/>
        <v>#N/A</v>
      </c>
      <c r="G227" s="54"/>
    </row>
    <row r="228" spans="1:7" ht="14.4" x14ac:dyDescent="0.3">
      <c r="A228" s="50" t="s">
        <v>350</v>
      </c>
      <c r="B228" s="54" t="s">
        <v>657</v>
      </c>
      <c r="C228" s="54"/>
      <c r="D228" s="55">
        <v>28455</v>
      </c>
      <c r="E228" s="56">
        <v>3</v>
      </c>
      <c r="F228" s="48" t="e">
        <f t="shared" si="3"/>
        <v>#N/A</v>
      </c>
      <c r="G228" s="54"/>
    </row>
    <row r="229" spans="1:7" ht="14.4" x14ac:dyDescent="0.3">
      <c r="A229" s="50" t="s">
        <v>369</v>
      </c>
      <c r="B229" s="54" t="s">
        <v>658</v>
      </c>
      <c r="C229" s="54"/>
      <c r="D229" s="55">
        <v>59414</v>
      </c>
      <c r="E229" s="56">
        <v>4</v>
      </c>
      <c r="F229" s="48" t="e">
        <f t="shared" si="3"/>
        <v>#N/A</v>
      </c>
      <c r="G229" s="54"/>
    </row>
    <row r="230" spans="1:7" ht="14.4" x14ac:dyDescent="0.3">
      <c r="A230" s="49" t="s">
        <v>253</v>
      </c>
      <c r="B230" s="54" t="s">
        <v>659</v>
      </c>
      <c r="C230" s="54"/>
      <c r="D230" s="55">
        <v>771069</v>
      </c>
      <c r="E230" s="56">
        <v>4</v>
      </c>
      <c r="F230" s="48" t="e">
        <f t="shared" si="3"/>
        <v>#N/A</v>
      </c>
      <c r="G230" s="54"/>
    </row>
    <row r="231" spans="1:7" ht="14.4" x14ac:dyDescent="0.3">
      <c r="A231" s="49" t="s">
        <v>255</v>
      </c>
      <c r="B231" s="54" t="s">
        <v>660</v>
      </c>
      <c r="C231" s="54"/>
      <c r="D231" s="55">
        <v>83896</v>
      </c>
      <c r="E231" s="56">
        <v>4</v>
      </c>
      <c r="F231" s="48" t="e">
        <f t="shared" si="3"/>
        <v>#N/A</v>
      </c>
      <c r="G231" s="54"/>
    </row>
    <row r="232" spans="1:7" ht="14.4" x14ac:dyDescent="0.3">
      <c r="A232" s="49" t="s">
        <v>254</v>
      </c>
      <c r="B232" s="54" t="s">
        <v>661</v>
      </c>
      <c r="C232" s="54"/>
      <c r="D232" s="55">
        <v>109062</v>
      </c>
      <c r="E232" s="56">
        <v>4</v>
      </c>
      <c r="F232" s="48" t="e">
        <f t="shared" si="3"/>
        <v>#N/A</v>
      </c>
      <c r="G232" s="54"/>
    </row>
    <row r="233" spans="1:7" x14ac:dyDescent="0.25">
      <c r="A233" s="54"/>
      <c r="B233" s="54"/>
      <c r="C233" s="54"/>
      <c r="G233" s="54"/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55" zoomScaleNormal="55" workbookViewId="0">
      <selection activeCell="C18" sqref="C18"/>
    </sheetView>
  </sheetViews>
  <sheetFormatPr defaultColWidth="8.88671875" defaultRowHeight="14.4" x14ac:dyDescent="0.3"/>
  <cols>
    <col min="1" max="1" width="7.109375" customWidth="1"/>
    <col min="2" max="2" width="115" customWidth="1"/>
    <col min="3" max="3" width="26.6640625" customWidth="1"/>
    <col min="4" max="4" width="22" customWidth="1"/>
    <col min="5" max="5" width="15.88671875" customWidth="1"/>
    <col min="6" max="6" width="69.44140625" customWidth="1"/>
    <col min="7" max="7" width="75.88671875" customWidth="1"/>
    <col min="8" max="8" width="53.88671875" customWidth="1"/>
  </cols>
  <sheetData>
    <row r="1" spans="1:7" ht="30" customHeight="1" x14ac:dyDescent="0.3">
      <c r="A1" s="128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8"/>
      <c r="C1" s="128"/>
      <c r="D1" s="128"/>
      <c r="E1" s="128"/>
      <c r="F1" s="128"/>
      <c r="G1" s="62"/>
    </row>
    <row r="2" spans="1:7" ht="20.100000000000001" customHeight="1" thickBot="1" x14ac:dyDescent="0.35">
      <c r="A2" s="65"/>
      <c r="B2" s="66"/>
      <c r="C2" s="66"/>
      <c r="D2" s="66"/>
      <c r="E2" s="66"/>
      <c r="F2" s="66"/>
      <c r="G2" s="66"/>
    </row>
    <row r="3" spans="1:7" ht="28.5" customHeight="1" thickBot="1" x14ac:dyDescent="0.35">
      <c r="A3" s="65"/>
      <c r="B3" s="65" t="s">
        <v>247</v>
      </c>
      <c r="C3" s="44"/>
      <c r="D3" s="65" t="s">
        <v>248</v>
      </c>
      <c r="E3" s="126"/>
      <c r="F3" s="127"/>
      <c r="G3" s="66"/>
    </row>
    <row r="4" spans="1:7" ht="20.100000000000001" customHeight="1" thickBot="1" x14ac:dyDescent="0.35">
      <c r="A4" s="65"/>
      <c r="B4" s="66"/>
      <c r="C4" s="66"/>
      <c r="D4" s="66"/>
      <c r="E4" s="66"/>
      <c r="F4" s="66"/>
      <c r="G4" s="66"/>
    </row>
    <row r="5" spans="1:7" ht="20.100000000000001" customHeight="1" thickBot="1" x14ac:dyDescent="0.35">
      <c r="A5" s="65"/>
      <c r="B5" s="65" t="s">
        <v>250</v>
      </c>
      <c r="C5" s="58"/>
      <c r="D5" s="66"/>
      <c r="E5" s="65" t="s">
        <v>249</v>
      </c>
      <c r="F5" s="70" t="str">
        <f>IFERROR(VLOOKUP($E$3,'Katalog gmina'!$A$32:$B$232,2,0),"")</f>
        <v/>
      </c>
      <c r="G5" s="69"/>
    </row>
    <row r="6" spans="1:7" ht="20.100000000000001" customHeight="1" thickBot="1" x14ac:dyDescent="0.35">
      <c r="A6" s="65"/>
      <c r="B6" s="65" t="s">
        <v>670</v>
      </c>
      <c r="C6" s="100"/>
      <c r="D6" s="66"/>
      <c r="E6" s="66"/>
      <c r="F6" s="66"/>
      <c r="G6" s="66"/>
    </row>
    <row r="7" spans="1:7" ht="39" customHeight="1" x14ac:dyDescent="0.3">
      <c r="A7" s="133" t="s">
        <v>14</v>
      </c>
      <c r="B7" s="133"/>
      <c r="C7" s="60" t="s">
        <v>15</v>
      </c>
      <c r="D7" s="1"/>
      <c r="E7" s="1"/>
      <c r="F7" s="1"/>
      <c r="G7" s="60"/>
    </row>
    <row r="8" spans="1:7" ht="15" thickBot="1" x14ac:dyDescent="0.35">
      <c r="A8" s="97" t="s">
        <v>136</v>
      </c>
      <c r="B8" s="77"/>
      <c r="C8" s="77"/>
      <c r="D8" s="77"/>
      <c r="E8" s="77"/>
      <c r="F8" s="77"/>
      <c r="G8" s="77"/>
    </row>
    <row r="9" spans="1:7" ht="48" customHeight="1" thickBot="1" x14ac:dyDescent="0.35">
      <c r="A9" s="78" t="s">
        <v>4</v>
      </c>
      <c r="B9" s="78" t="s">
        <v>675</v>
      </c>
      <c r="C9" s="13">
        <f>SUM(C10:C18)</f>
        <v>0</v>
      </c>
      <c r="D9" s="7" t="s">
        <v>195</v>
      </c>
      <c r="E9" s="20">
        <f>SUM(E10:E18)</f>
        <v>0</v>
      </c>
      <c r="F9" s="7" t="s">
        <v>22</v>
      </c>
      <c r="G9" s="43" t="s">
        <v>680</v>
      </c>
    </row>
    <row r="10" spans="1:7" ht="13.8" customHeight="1" thickBot="1" x14ac:dyDescent="0.35">
      <c r="A10" s="98" t="s">
        <v>65</v>
      </c>
      <c r="B10" s="99" t="s">
        <v>88</v>
      </c>
      <c r="C10" s="16"/>
      <c r="D10" s="7" t="s">
        <v>195</v>
      </c>
      <c r="E10" s="19"/>
      <c r="F10" s="7" t="s">
        <v>155</v>
      </c>
      <c r="G10" s="7"/>
    </row>
    <row r="11" spans="1:7" ht="15" thickBot="1" x14ac:dyDescent="0.35">
      <c r="A11" s="98" t="s">
        <v>178</v>
      </c>
      <c r="B11" s="99" t="s">
        <v>89</v>
      </c>
      <c r="C11" s="16"/>
      <c r="D11" s="7" t="s">
        <v>195</v>
      </c>
      <c r="E11" s="19"/>
      <c r="F11" s="7" t="s">
        <v>155</v>
      </c>
      <c r="G11" s="7"/>
    </row>
    <row r="12" spans="1:7" ht="15" thickBot="1" x14ac:dyDescent="0.35">
      <c r="A12" s="98" t="s">
        <v>179</v>
      </c>
      <c r="B12" s="99" t="s">
        <v>116</v>
      </c>
      <c r="C12" s="16"/>
      <c r="D12" s="7" t="s">
        <v>195</v>
      </c>
      <c r="E12" s="19"/>
      <c r="F12" s="7" t="s">
        <v>155</v>
      </c>
      <c r="G12" s="7"/>
    </row>
    <row r="13" spans="1:7" ht="15" thickBot="1" x14ac:dyDescent="0.35">
      <c r="A13" s="98" t="s">
        <v>180</v>
      </c>
      <c r="B13" s="99" t="s">
        <v>90</v>
      </c>
      <c r="C13" s="16"/>
      <c r="D13" s="7" t="s">
        <v>195</v>
      </c>
      <c r="E13" s="19"/>
      <c r="F13" s="7" t="s">
        <v>155</v>
      </c>
      <c r="G13" s="7"/>
    </row>
    <row r="14" spans="1:7" ht="15" thickBot="1" x14ac:dyDescent="0.35">
      <c r="A14" s="98" t="s">
        <v>181</v>
      </c>
      <c r="B14" s="99" t="s">
        <v>91</v>
      </c>
      <c r="C14" s="16"/>
      <c r="D14" s="7" t="s">
        <v>195</v>
      </c>
      <c r="E14" s="19"/>
      <c r="F14" s="7" t="s">
        <v>155</v>
      </c>
      <c r="G14" s="7"/>
    </row>
    <row r="15" spans="1:7" ht="15" thickBot="1" x14ac:dyDescent="0.35">
      <c r="A15" s="98" t="s">
        <v>182</v>
      </c>
      <c r="B15" s="99" t="s">
        <v>92</v>
      </c>
      <c r="C15" s="16"/>
      <c r="D15" s="7" t="s">
        <v>195</v>
      </c>
      <c r="E15" s="19"/>
      <c r="F15" s="7" t="s">
        <v>155</v>
      </c>
      <c r="G15" s="7"/>
    </row>
    <row r="16" spans="1:7" ht="18" customHeight="1" thickBot="1" x14ac:dyDescent="0.35">
      <c r="A16" s="98" t="s">
        <v>183</v>
      </c>
      <c r="B16" s="99" t="s">
        <v>93</v>
      </c>
      <c r="C16" s="16"/>
      <c r="D16" s="7" t="s">
        <v>195</v>
      </c>
      <c r="E16" s="19"/>
      <c r="F16" s="7" t="s">
        <v>155</v>
      </c>
      <c r="G16" s="7"/>
    </row>
    <row r="17" spans="1:7" ht="17.399999999999999" customHeight="1" thickBot="1" x14ac:dyDescent="0.35">
      <c r="A17" s="98" t="s">
        <v>184</v>
      </c>
      <c r="B17" s="99" t="s">
        <v>94</v>
      </c>
      <c r="C17" s="16"/>
      <c r="D17" s="7" t="s">
        <v>195</v>
      </c>
      <c r="E17" s="19"/>
      <c r="F17" s="7" t="s">
        <v>155</v>
      </c>
      <c r="G17" s="7"/>
    </row>
    <row r="18" spans="1:7" ht="22.95" customHeight="1" thickBot="1" x14ac:dyDescent="0.35">
      <c r="A18" s="98" t="s">
        <v>185</v>
      </c>
      <c r="B18" s="99" t="s">
        <v>117</v>
      </c>
      <c r="C18" s="16"/>
      <c r="D18" s="7" t="s">
        <v>195</v>
      </c>
      <c r="E18" s="19"/>
      <c r="F18" s="7" t="s">
        <v>155</v>
      </c>
      <c r="G18" s="7"/>
    </row>
    <row r="19" spans="1:7" ht="25.95" customHeight="1" thickBot="1" x14ac:dyDescent="0.35">
      <c r="A19" s="78" t="s">
        <v>5</v>
      </c>
      <c r="B19" s="78" t="s">
        <v>221</v>
      </c>
      <c r="C19" s="16"/>
      <c r="D19" s="7" t="s">
        <v>195</v>
      </c>
      <c r="E19" s="7"/>
      <c r="F19" s="7"/>
      <c r="G19" s="2"/>
    </row>
    <row r="20" spans="1:7" ht="32.25" customHeight="1" thickBot="1" x14ac:dyDescent="0.35">
      <c r="A20" s="78" t="s">
        <v>6</v>
      </c>
      <c r="B20" s="78" t="s">
        <v>222</v>
      </c>
      <c r="C20" s="16"/>
      <c r="D20" s="7" t="s">
        <v>195</v>
      </c>
      <c r="E20" s="14">
        <f>IFERROR(C20/C19,0)</f>
        <v>0</v>
      </c>
      <c r="F20" s="43" t="s">
        <v>186</v>
      </c>
      <c r="G20" s="2"/>
    </row>
    <row r="21" spans="1:7" ht="15" thickBot="1" x14ac:dyDescent="0.35">
      <c r="A21" s="78" t="s">
        <v>7</v>
      </c>
      <c r="B21" s="78" t="s">
        <v>223</v>
      </c>
      <c r="C21" s="16"/>
      <c r="D21" s="7" t="s">
        <v>195</v>
      </c>
      <c r="E21" s="14">
        <f>IFERROR(C21/C19,0)</f>
        <v>0</v>
      </c>
      <c r="F21" s="43" t="s">
        <v>200</v>
      </c>
      <c r="G21" s="2"/>
    </row>
    <row r="22" spans="1:7" ht="15" thickBot="1" x14ac:dyDescent="0.35">
      <c r="A22" s="78" t="s">
        <v>8</v>
      </c>
      <c r="B22" s="78" t="s">
        <v>224</v>
      </c>
      <c r="C22" s="16"/>
      <c r="D22" s="7" t="s">
        <v>195</v>
      </c>
      <c r="E22" s="14">
        <f>IFERROR(((C22+C21)/C19),0)</f>
        <v>0</v>
      </c>
      <c r="F22" s="43" t="s">
        <v>200</v>
      </c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ht="15" thickBot="1" x14ac:dyDescent="0.35">
      <c r="A24" s="93"/>
      <c r="B24" s="94" t="s">
        <v>663</v>
      </c>
      <c r="C24" s="93"/>
      <c r="D24" s="93"/>
      <c r="E24" s="93"/>
      <c r="F24" s="93"/>
      <c r="G24" s="93"/>
    </row>
    <row r="25" spans="1:7" ht="15" thickBot="1" x14ac:dyDescent="0.35">
      <c r="A25" s="93"/>
      <c r="B25" s="96" t="s">
        <v>664</v>
      </c>
      <c r="C25" s="112"/>
      <c r="D25" s="113"/>
      <c r="E25" s="93"/>
      <c r="F25" s="93"/>
      <c r="G25" s="93"/>
    </row>
    <row r="26" spans="1:7" ht="15" thickBot="1" x14ac:dyDescent="0.35">
      <c r="A26" s="93"/>
      <c r="B26" s="96" t="s">
        <v>665</v>
      </c>
      <c r="C26" s="112"/>
      <c r="D26" s="113"/>
      <c r="E26" s="93"/>
      <c r="F26" s="93"/>
      <c r="G26" s="93"/>
    </row>
    <row r="27" spans="1:7" ht="15" thickBot="1" x14ac:dyDescent="0.35">
      <c r="A27" s="93"/>
      <c r="B27" s="96" t="s">
        <v>666</v>
      </c>
      <c r="C27" s="112"/>
      <c r="D27" s="113"/>
      <c r="E27" s="93"/>
      <c r="F27" s="93"/>
      <c r="G27" s="93"/>
    </row>
    <row r="28" spans="1:7" ht="15" thickBot="1" x14ac:dyDescent="0.35">
      <c r="A28" s="93"/>
      <c r="B28" s="96" t="s">
        <v>667</v>
      </c>
      <c r="C28" s="112"/>
      <c r="D28" s="113"/>
      <c r="E28" s="93"/>
      <c r="F28" s="93"/>
      <c r="G28" s="93"/>
    </row>
  </sheetData>
  <sheetProtection algorithmName="SHA-512" hashValue="ONa9nNNlGduTq5QtR4cQsmgdS8g0rclRH7dhGpvZn05b+/IkQTHDnPd+S33T0Opdc1D2lZsML0KFUXknvnZIAQ==" saltValue="QSyoeX11GCsF1qzmJKNQ7A==" spinCount="100000" sheet="1" objects="1" scenarios="1" formatColumns="0" formatRows="0"/>
  <mergeCells count="7">
    <mergeCell ref="C27:D27"/>
    <mergeCell ref="C28:D28"/>
    <mergeCell ref="A7:B7"/>
    <mergeCell ref="A1:F1"/>
    <mergeCell ref="E3:F3"/>
    <mergeCell ref="C25:D25"/>
    <mergeCell ref="C26:D26"/>
  </mergeCells>
  <dataValidations count="2">
    <dataValidation type="list" allowBlank="1" showErrorMessage="1" error="Wybierz z listy rok, którego dotyczy sprawozdanie" sqref="C5">
      <formula1>"2020,2021,2022,2023,2024"</formula1>
    </dataValidation>
    <dataValidation type="list" allowBlank="1" showInputMessage="1" showErrorMessage="1" sqref="C6">
      <formula1>"I,II"</formula1>
    </dataValidation>
  </dataValidations>
  <pageMargins left="0.7" right="0.7" top="0.75" bottom="0.75" header="0.3" footer="0.3"/>
  <pageSetup paperSize="9" orientation="portrait" r:id="rId1"/>
  <ignoredErrors>
    <ignoredError sqref="C9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Wybierz nazwę gminy z listy">
          <x14:formula1>
            <xm:f>'Katalog gmina'!$C$2:$C$30</xm:f>
          </x14:formula1>
          <xm:sqref>E3:F3</xm:sqref>
        </x14:dataValidation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55" zoomScaleNormal="55" workbookViewId="0">
      <selection activeCell="B26" sqref="B26"/>
    </sheetView>
  </sheetViews>
  <sheetFormatPr defaultColWidth="8.88671875" defaultRowHeight="14.4" x14ac:dyDescent="0.3"/>
  <cols>
    <col min="1" max="1" width="5.88671875" customWidth="1"/>
    <col min="2" max="2" width="107.109375" customWidth="1"/>
    <col min="3" max="3" width="56.109375" customWidth="1"/>
    <col min="4" max="4" width="18" customWidth="1"/>
    <col min="5" max="5" width="32.44140625" customWidth="1"/>
    <col min="6" max="6" width="55.6640625" customWidth="1"/>
    <col min="7" max="7" width="19.44140625" customWidth="1"/>
    <col min="8" max="8" width="53.88671875" customWidth="1"/>
  </cols>
  <sheetData>
    <row r="1" spans="1:8" ht="30" customHeight="1" x14ac:dyDescent="0.3">
      <c r="A1" s="128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8"/>
      <c r="C1" s="128"/>
      <c r="D1" s="128"/>
      <c r="E1" s="128"/>
      <c r="F1" s="128"/>
      <c r="G1" s="62"/>
      <c r="H1" s="63"/>
    </row>
    <row r="2" spans="1:8" ht="20.100000000000001" customHeight="1" thickBot="1" x14ac:dyDescent="0.35">
      <c r="A2" s="65"/>
      <c r="B2" s="66"/>
      <c r="C2" s="66"/>
      <c r="D2" s="66"/>
      <c r="E2" s="66"/>
      <c r="F2" s="66"/>
      <c r="G2" s="66"/>
      <c r="H2" s="63"/>
    </row>
    <row r="3" spans="1:8" ht="28.5" customHeight="1" thickBot="1" x14ac:dyDescent="0.35">
      <c r="A3" s="65"/>
      <c r="B3" s="65" t="s">
        <v>247</v>
      </c>
      <c r="C3" s="44"/>
      <c r="D3" s="66"/>
      <c r="E3" s="66"/>
      <c r="F3" s="66"/>
      <c r="G3" s="66"/>
      <c r="H3" s="63"/>
    </row>
    <row r="4" spans="1:8" ht="20.100000000000001" customHeight="1" thickBot="1" x14ac:dyDescent="0.35">
      <c r="A4" s="65"/>
      <c r="B4" s="66"/>
      <c r="C4" s="66"/>
      <c r="D4" s="66"/>
      <c r="E4" s="66"/>
      <c r="F4" s="66"/>
      <c r="G4" s="66"/>
      <c r="H4" s="63"/>
    </row>
    <row r="5" spans="1:8" ht="20.100000000000001" customHeight="1" thickBot="1" x14ac:dyDescent="0.35">
      <c r="A5" s="65"/>
      <c r="B5" s="65" t="s">
        <v>250</v>
      </c>
      <c r="C5" s="45"/>
      <c r="D5" s="65" t="s">
        <v>249</v>
      </c>
      <c r="E5" s="70" t="str">
        <f>IFERROR(VLOOKUP($C$3,'Katalog gmina'!$A$32:$B$232,2,0),"")</f>
        <v/>
      </c>
      <c r="F5" s="66"/>
      <c r="G5" s="69"/>
      <c r="H5" s="63"/>
    </row>
    <row r="6" spans="1:8" ht="20.100000000000001" customHeight="1" x14ac:dyDescent="0.3">
      <c r="A6" s="65"/>
      <c r="B6" s="66"/>
      <c r="C6" s="66"/>
      <c r="D6" s="66"/>
      <c r="E6" s="66"/>
      <c r="F6" s="66"/>
      <c r="G6" s="66"/>
      <c r="H6" s="66"/>
    </row>
    <row r="7" spans="1:8" ht="39" customHeight="1" x14ac:dyDescent="0.3">
      <c r="A7" s="136" t="s">
        <v>14</v>
      </c>
      <c r="B7" s="136"/>
      <c r="C7" s="61" t="s">
        <v>15</v>
      </c>
      <c r="D7" s="27"/>
      <c r="E7" s="27"/>
      <c r="F7" s="27"/>
      <c r="G7" s="28"/>
      <c r="H7" s="28"/>
    </row>
    <row r="8" spans="1:8" ht="27.6" customHeight="1" thickBot="1" x14ac:dyDescent="0.35">
      <c r="A8" s="79" t="s">
        <v>156</v>
      </c>
      <c r="B8" s="79"/>
      <c r="C8" s="79"/>
      <c r="D8" s="79"/>
      <c r="E8" s="101"/>
      <c r="F8" s="79"/>
      <c r="G8" s="79"/>
      <c r="H8" s="79"/>
    </row>
    <row r="9" spans="1:8" ht="43.95" customHeight="1" thickBot="1" x14ac:dyDescent="0.35">
      <c r="A9" s="83" t="s">
        <v>4</v>
      </c>
      <c r="B9" s="7" t="s">
        <v>177</v>
      </c>
      <c r="C9" s="16"/>
      <c r="D9" s="2" t="s">
        <v>169</v>
      </c>
      <c r="E9" s="134" t="s">
        <v>174</v>
      </c>
      <c r="F9" s="135"/>
      <c r="G9" s="6"/>
      <c r="H9" s="2"/>
    </row>
    <row r="10" spans="1:8" ht="40.950000000000003" customHeight="1" thickBot="1" x14ac:dyDescent="0.35">
      <c r="A10" s="7" t="s">
        <v>5</v>
      </c>
      <c r="B10" s="7" t="s">
        <v>189</v>
      </c>
      <c r="C10" s="16"/>
      <c r="D10" s="7" t="s">
        <v>21</v>
      </c>
      <c r="E10" s="7"/>
      <c r="F10" s="7"/>
      <c r="G10" s="2"/>
      <c r="H10" s="2"/>
    </row>
    <row r="11" spans="1:8" ht="43.95" customHeight="1" thickBot="1" x14ac:dyDescent="0.35">
      <c r="A11" s="7" t="s">
        <v>6</v>
      </c>
      <c r="B11" s="7" t="s">
        <v>188</v>
      </c>
      <c r="C11" s="16"/>
      <c r="D11" s="7" t="s">
        <v>21</v>
      </c>
      <c r="E11" s="7"/>
      <c r="F11" s="7"/>
      <c r="G11" s="2"/>
      <c r="H11" s="2"/>
    </row>
    <row r="12" spans="1:8" ht="28.2" customHeight="1" thickBot="1" x14ac:dyDescent="0.35">
      <c r="A12" s="7" t="s">
        <v>7</v>
      </c>
      <c r="B12" s="7" t="s">
        <v>190</v>
      </c>
      <c r="C12" s="21"/>
      <c r="D12" s="7" t="s">
        <v>124</v>
      </c>
      <c r="E12" s="82"/>
      <c r="F12" s="7"/>
      <c r="G12" s="2"/>
      <c r="H12" s="2"/>
    </row>
    <row r="13" spans="1:8" ht="48.6" customHeight="1" thickBot="1" x14ac:dyDescent="0.35">
      <c r="A13" s="7" t="s">
        <v>8</v>
      </c>
      <c r="B13" s="111" t="s">
        <v>191</v>
      </c>
      <c r="C13" s="21"/>
      <c r="D13" s="7" t="s">
        <v>124</v>
      </c>
      <c r="E13" s="33">
        <f>IFERROR(C13/C12,0)</f>
        <v>0</v>
      </c>
      <c r="F13" s="43" t="s">
        <v>187</v>
      </c>
      <c r="G13" s="2"/>
      <c r="H13" s="2"/>
    </row>
    <row r="14" spans="1:8" ht="21" customHeight="1" thickBot="1" x14ac:dyDescent="0.35">
      <c r="A14" s="102" t="s">
        <v>9</v>
      </c>
      <c r="B14" s="118" t="s">
        <v>95</v>
      </c>
      <c r="C14" s="118"/>
      <c r="D14" s="7"/>
      <c r="E14" s="7"/>
      <c r="F14" s="7"/>
      <c r="G14" s="7"/>
      <c r="H14" s="7"/>
    </row>
    <row r="15" spans="1:8" ht="90.6" customHeight="1" thickBot="1" x14ac:dyDescent="0.35">
      <c r="A15" s="119"/>
      <c r="B15" s="120"/>
      <c r="C15" s="121"/>
      <c r="D15" s="7"/>
      <c r="E15" s="7"/>
      <c r="F15" s="7"/>
      <c r="G15" s="7"/>
      <c r="H15" s="7"/>
    </row>
    <row r="16" spans="1:8" x14ac:dyDescent="0.3">
      <c r="A16" s="74"/>
      <c r="B16" s="74"/>
      <c r="C16" s="74"/>
      <c r="D16" s="74"/>
      <c r="E16" s="74"/>
      <c r="F16" s="74"/>
      <c r="G16" s="74"/>
      <c r="H16" s="74"/>
    </row>
    <row r="17" spans="1:8" ht="33.6" customHeight="1" thickBot="1" x14ac:dyDescent="0.35">
      <c r="A17" s="79" t="s">
        <v>69</v>
      </c>
      <c r="B17" s="79"/>
      <c r="C17" s="79"/>
      <c r="D17" s="79"/>
      <c r="E17" s="79"/>
      <c r="F17" s="79"/>
      <c r="G17" s="79"/>
      <c r="H17" s="79"/>
    </row>
    <row r="18" spans="1:8" ht="22.95" customHeight="1" thickBot="1" x14ac:dyDescent="0.35">
      <c r="A18" s="30" t="s">
        <v>16</v>
      </c>
      <c r="B18" s="7" t="s">
        <v>77</v>
      </c>
      <c r="C18" s="16"/>
      <c r="D18" s="2" t="s">
        <v>80</v>
      </c>
      <c r="E18" s="7"/>
      <c r="F18" s="7"/>
      <c r="G18" s="7"/>
      <c r="H18" s="7"/>
    </row>
    <row r="19" spans="1:8" ht="24.6" customHeight="1" thickBot="1" x14ac:dyDescent="0.35">
      <c r="A19" s="30" t="s">
        <v>17</v>
      </c>
      <c r="B19" s="7" t="s">
        <v>78</v>
      </c>
      <c r="C19" s="16"/>
      <c r="D19" s="2" t="s">
        <v>73</v>
      </c>
      <c r="E19" s="7"/>
      <c r="F19" s="7"/>
      <c r="G19" s="7"/>
      <c r="H19" s="7"/>
    </row>
    <row r="20" spans="1:8" ht="21.6" customHeight="1" thickBot="1" x14ac:dyDescent="0.35">
      <c r="A20" s="30" t="s">
        <v>18</v>
      </c>
      <c r="B20" s="7" t="s">
        <v>158</v>
      </c>
      <c r="C20" s="16"/>
      <c r="D20" s="2" t="s">
        <v>114</v>
      </c>
      <c r="E20" s="7"/>
      <c r="F20" s="7"/>
      <c r="G20" s="7"/>
      <c r="H20" s="7"/>
    </row>
    <row r="21" spans="1:8" ht="22.2" customHeight="1" thickBot="1" x14ac:dyDescent="0.35">
      <c r="A21" s="30" t="s">
        <v>19</v>
      </c>
      <c r="B21" s="7" t="s">
        <v>79</v>
      </c>
      <c r="C21" s="16"/>
      <c r="D21" s="2" t="s">
        <v>76</v>
      </c>
      <c r="E21" s="7"/>
      <c r="F21" s="7"/>
      <c r="G21" s="7"/>
      <c r="H21" s="7"/>
    </row>
    <row r="22" spans="1:8" ht="22.2" customHeight="1" thickBot="1" x14ac:dyDescent="0.35">
      <c r="A22" s="30" t="s">
        <v>20</v>
      </c>
      <c r="B22" s="7" t="s">
        <v>157</v>
      </c>
      <c r="C22" s="16"/>
      <c r="D22" s="2" t="s">
        <v>114</v>
      </c>
      <c r="E22" s="7"/>
      <c r="F22" s="7"/>
      <c r="G22" s="7"/>
      <c r="H22" s="7"/>
    </row>
    <row r="23" spans="1:8" ht="33.6" customHeight="1" thickBot="1" x14ac:dyDescent="0.35">
      <c r="A23" s="30" t="s">
        <v>235</v>
      </c>
      <c r="B23" s="7" t="s">
        <v>107</v>
      </c>
      <c r="C23" s="16"/>
      <c r="D23" s="7" t="s">
        <v>0</v>
      </c>
      <c r="E23" s="7"/>
      <c r="F23" s="7"/>
      <c r="G23" s="7"/>
      <c r="H23" s="7"/>
    </row>
    <row r="24" spans="1:8" ht="21" customHeight="1" thickBot="1" x14ac:dyDescent="0.35">
      <c r="A24" s="30" t="s">
        <v>236</v>
      </c>
      <c r="B24" s="118" t="s">
        <v>95</v>
      </c>
      <c r="C24" s="118"/>
      <c r="D24" s="7"/>
      <c r="E24" s="7"/>
      <c r="F24" s="7"/>
      <c r="G24" s="7"/>
      <c r="H24" s="7"/>
    </row>
    <row r="25" spans="1:8" ht="119.4" customHeight="1" thickBot="1" x14ac:dyDescent="0.35">
      <c r="A25" s="119"/>
      <c r="B25" s="120"/>
      <c r="C25" s="121"/>
      <c r="D25" s="7"/>
      <c r="E25" s="7"/>
      <c r="F25" s="7"/>
      <c r="G25" s="7"/>
      <c r="H25" s="7"/>
    </row>
    <row r="26" spans="1:8" x14ac:dyDescent="0.3">
      <c r="A26" s="74"/>
      <c r="B26" s="74"/>
      <c r="C26" s="74"/>
      <c r="D26" s="74"/>
      <c r="E26" s="74"/>
      <c r="F26" s="74"/>
      <c r="G26" s="74"/>
      <c r="H26" s="74"/>
    </row>
    <row r="27" spans="1:8" ht="36.6" customHeight="1" thickBot="1" x14ac:dyDescent="0.35">
      <c r="A27" s="79" t="s">
        <v>209</v>
      </c>
      <c r="B27" s="79"/>
      <c r="C27" s="79"/>
      <c r="D27" s="79"/>
      <c r="E27" s="79"/>
      <c r="F27" s="79"/>
      <c r="G27" s="79"/>
      <c r="H27" s="79"/>
    </row>
    <row r="28" spans="1:8" ht="31.2" customHeight="1" thickBot="1" x14ac:dyDescent="0.35">
      <c r="A28" s="30" t="s">
        <v>25</v>
      </c>
      <c r="B28" s="7" t="s">
        <v>81</v>
      </c>
      <c r="C28" s="16"/>
      <c r="D28" s="7" t="s">
        <v>84</v>
      </c>
      <c r="E28" s="7"/>
      <c r="F28" s="7"/>
      <c r="G28" s="7"/>
      <c r="H28" s="7"/>
    </row>
    <row r="29" spans="1:8" ht="28.95" customHeight="1" thickBot="1" x14ac:dyDescent="0.35">
      <c r="A29" s="30" t="s">
        <v>26</v>
      </c>
      <c r="B29" s="7" t="s">
        <v>82</v>
      </c>
      <c r="C29" s="16"/>
      <c r="D29" s="7" t="s">
        <v>84</v>
      </c>
      <c r="E29" s="7"/>
      <c r="F29" s="7"/>
      <c r="G29" s="7"/>
      <c r="H29" s="7"/>
    </row>
    <row r="30" spans="1:8" ht="28.95" customHeight="1" thickBot="1" x14ac:dyDescent="0.35">
      <c r="A30" s="30" t="s">
        <v>27</v>
      </c>
      <c r="B30" s="7" t="s">
        <v>160</v>
      </c>
      <c r="C30" s="16"/>
      <c r="D30" s="7" t="s">
        <v>73</v>
      </c>
      <c r="E30" s="7"/>
      <c r="F30" s="7"/>
      <c r="G30" s="7"/>
      <c r="H30" s="7"/>
    </row>
    <row r="31" spans="1:8" ht="28.95" customHeight="1" thickBot="1" x14ac:dyDescent="0.35">
      <c r="A31" s="75" t="s">
        <v>237</v>
      </c>
      <c r="B31" s="75" t="s">
        <v>159</v>
      </c>
      <c r="C31" s="16"/>
      <c r="D31" s="7" t="s">
        <v>73</v>
      </c>
      <c r="E31" s="7"/>
      <c r="F31" s="7"/>
      <c r="G31" s="7"/>
      <c r="H31" s="7"/>
    </row>
    <row r="32" spans="1:8" ht="28.95" customHeight="1" thickBot="1" x14ac:dyDescent="0.35">
      <c r="A32" s="75" t="s">
        <v>238</v>
      </c>
      <c r="B32" s="7" t="s">
        <v>83</v>
      </c>
      <c r="C32" s="16"/>
      <c r="D32" s="7" t="s">
        <v>109</v>
      </c>
      <c r="E32" s="7"/>
      <c r="F32" s="7"/>
      <c r="G32" s="7"/>
      <c r="H32" s="7"/>
    </row>
    <row r="33" spans="1:8" ht="28.95" customHeight="1" thickBot="1" x14ac:dyDescent="0.35">
      <c r="A33" s="75" t="s">
        <v>239</v>
      </c>
      <c r="B33" s="7" t="s">
        <v>30</v>
      </c>
      <c r="C33" s="16"/>
      <c r="D33" s="7" t="s">
        <v>48</v>
      </c>
      <c r="E33" s="7"/>
      <c r="F33" s="7"/>
      <c r="G33" s="7"/>
      <c r="H33" s="7"/>
    </row>
    <row r="34" spans="1:8" ht="28.95" customHeight="1" thickBot="1" x14ac:dyDescent="0.35">
      <c r="A34" s="75" t="s">
        <v>240</v>
      </c>
      <c r="B34" s="7" t="s">
        <v>103</v>
      </c>
      <c r="C34" s="16"/>
      <c r="D34" s="7" t="s">
        <v>49</v>
      </c>
      <c r="E34" s="19"/>
      <c r="F34" s="7" t="s">
        <v>31</v>
      </c>
      <c r="G34" s="7"/>
      <c r="H34" s="7"/>
    </row>
    <row r="35" spans="1:8" ht="28.95" customHeight="1" thickBot="1" x14ac:dyDescent="0.35">
      <c r="A35" s="75" t="s">
        <v>241</v>
      </c>
      <c r="B35" s="7" t="s">
        <v>32</v>
      </c>
      <c r="C35" s="16"/>
      <c r="D35" s="7" t="s">
        <v>50</v>
      </c>
      <c r="E35" s="7"/>
      <c r="F35" s="7"/>
      <c r="G35" s="7"/>
      <c r="H35" s="7"/>
    </row>
    <row r="36" spans="1:8" ht="49.2" customHeight="1" thickBot="1" x14ac:dyDescent="0.35">
      <c r="A36" s="30" t="s">
        <v>28</v>
      </c>
      <c r="B36" s="7" t="s">
        <v>161</v>
      </c>
      <c r="C36" s="16"/>
      <c r="D36" s="7" t="s">
        <v>108</v>
      </c>
      <c r="E36" s="7"/>
      <c r="F36" s="7"/>
      <c r="G36" s="7"/>
      <c r="H36" s="7"/>
    </row>
    <row r="37" spans="1:8" ht="25.95" customHeight="1" thickBot="1" x14ac:dyDescent="0.35">
      <c r="A37" s="30" t="s">
        <v>97</v>
      </c>
      <c r="B37" s="30" t="s">
        <v>95</v>
      </c>
      <c r="C37" s="7"/>
      <c r="D37" s="7"/>
      <c r="E37" s="7"/>
      <c r="F37" s="7"/>
      <c r="G37" s="7"/>
      <c r="H37" s="7"/>
    </row>
    <row r="38" spans="1:8" ht="43.8" customHeight="1" thickBot="1" x14ac:dyDescent="0.35">
      <c r="A38" s="119"/>
      <c r="B38" s="120"/>
      <c r="C38" s="121"/>
      <c r="D38" s="7"/>
      <c r="E38" s="7"/>
      <c r="F38" s="7"/>
      <c r="G38" s="7"/>
      <c r="H38" s="7"/>
    </row>
    <row r="39" spans="1:8" x14ac:dyDescent="0.3">
      <c r="A39" s="74"/>
      <c r="B39" s="74"/>
      <c r="C39" s="74"/>
      <c r="D39" s="74"/>
      <c r="E39" s="74"/>
      <c r="F39" s="74"/>
      <c r="G39" s="74"/>
      <c r="H39" s="74"/>
    </row>
    <row r="40" spans="1:8" x14ac:dyDescent="0.3">
      <c r="A40" s="74"/>
      <c r="B40" s="74"/>
      <c r="C40" s="74"/>
      <c r="D40" s="74"/>
      <c r="E40" s="74"/>
      <c r="F40" s="74"/>
      <c r="G40" s="74"/>
      <c r="H40" s="74"/>
    </row>
    <row r="41" spans="1:8" ht="43.5" customHeight="1" thickBot="1" x14ac:dyDescent="0.35">
      <c r="A41" s="122" t="s">
        <v>72</v>
      </c>
      <c r="B41" s="122"/>
      <c r="C41" s="122"/>
      <c r="D41" s="29"/>
      <c r="E41" s="29"/>
      <c r="F41" s="29"/>
      <c r="G41" s="29"/>
      <c r="H41" s="29"/>
    </row>
    <row r="42" spans="1:8" ht="34.5" customHeight="1" thickBot="1" x14ac:dyDescent="0.35">
      <c r="A42" s="30" t="s">
        <v>34</v>
      </c>
      <c r="B42" s="4" t="s">
        <v>111</v>
      </c>
      <c r="C42" s="16"/>
      <c r="D42" s="7" t="s">
        <v>74</v>
      </c>
      <c r="E42" s="7"/>
      <c r="F42" s="2"/>
      <c r="G42" s="2"/>
      <c r="H42" s="2"/>
    </row>
    <row r="43" spans="1:8" ht="34.5" customHeight="1" thickBot="1" x14ac:dyDescent="0.35">
      <c r="A43" s="30" t="s">
        <v>35</v>
      </c>
      <c r="B43" s="4" t="s">
        <v>112</v>
      </c>
      <c r="C43" s="36"/>
      <c r="D43" s="7" t="s">
        <v>74</v>
      </c>
      <c r="E43" s="7"/>
      <c r="F43" s="2"/>
      <c r="G43" s="2"/>
      <c r="H43" s="2"/>
    </row>
    <row r="44" spans="1:8" ht="34.5" customHeight="1" thickBot="1" x14ac:dyDescent="0.35">
      <c r="A44" s="30" t="s">
        <v>40</v>
      </c>
      <c r="B44" s="40" t="s">
        <v>113</v>
      </c>
      <c r="C44" s="39"/>
      <c r="D44" s="7" t="s">
        <v>10</v>
      </c>
      <c r="E44" s="7"/>
      <c r="F44" s="2"/>
      <c r="G44" s="2"/>
      <c r="H44" s="2"/>
    </row>
    <row r="45" spans="1:8" ht="34.5" customHeight="1" thickBot="1" x14ac:dyDescent="0.35">
      <c r="A45" s="30" t="s">
        <v>44</v>
      </c>
      <c r="B45" s="30" t="s">
        <v>115</v>
      </c>
      <c r="C45" s="38"/>
      <c r="D45" s="7" t="s">
        <v>73</v>
      </c>
      <c r="E45" s="7"/>
      <c r="F45" s="4"/>
      <c r="G45" s="2"/>
      <c r="H45" s="2"/>
    </row>
    <row r="46" spans="1:8" ht="34.5" customHeight="1" thickBot="1" x14ac:dyDescent="0.35">
      <c r="A46" s="30" t="s">
        <v>45</v>
      </c>
      <c r="B46" s="30" t="s">
        <v>175</v>
      </c>
      <c r="C46" s="37"/>
      <c r="D46" s="7" t="s">
        <v>114</v>
      </c>
      <c r="E46" s="7"/>
      <c r="F46" s="2"/>
      <c r="G46" s="2"/>
      <c r="H46" s="2"/>
    </row>
    <row r="47" spans="1:8" ht="15" thickBot="1" x14ac:dyDescent="0.35">
      <c r="A47" s="30" t="s">
        <v>242</v>
      </c>
      <c r="B47" s="2" t="s">
        <v>75</v>
      </c>
      <c r="C47" s="2"/>
      <c r="D47" s="2"/>
      <c r="E47" s="7"/>
      <c r="F47" s="2"/>
      <c r="G47" s="2"/>
      <c r="H47" s="2"/>
    </row>
    <row r="48" spans="1:8" ht="64.5" customHeight="1" thickBot="1" x14ac:dyDescent="0.35">
      <c r="A48" s="119"/>
      <c r="B48" s="120"/>
      <c r="C48" s="121"/>
      <c r="D48" s="2"/>
      <c r="E48" s="2"/>
      <c r="F48" s="2"/>
      <c r="G48" s="2"/>
      <c r="H48" s="2"/>
    </row>
    <row r="49" spans="1:8" x14ac:dyDescent="0.3">
      <c r="A49" s="74"/>
      <c r="B49" s="74"/>
      <c r="C49" s="74"/>
      <c r="D49" s="74"/>
      <c r="E49" s="74"/>
      <c r="F49" s="74"/>
      <c r="G49" s="74"/>
      <c r="H49" s="3"/>
    </row>
    <row r="50" spans="1:8" ht="33" customHeight="1" thickBot="1" x14ac:dyDescent="0.35">
      <c r="A50" s="122" t="s">
        <v>162</v>
      </c>
      <c r="B50" s="122"/>
      <c r="C50" s="5"/>
      <c r="D50" s="5"/>
      <c r="E50" s="5"/>
      <c r="F50" s="5"/>
      <c r="G50" s="5"/>
      <c r="H50" s="5"/>
    </row>
    <row r="51" spans="1:8" ht="88.95" customHeight="1" thickBot="1" x14ac:dyDescent="0.35">
      <c r="A51" s="137"/>
      <c r="B51" s="138"/>
      <c r="C51" s="138"/>
      <c r="D51" s="138"/>
      <c r="E51" s="138"/>
      <c r="F51" s="138"/>
      <c r="G51" s="138"/>
      <c r="H51" s="139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ht="37.5" customHeight="1" x14ac:dyDescent="0.3">
      <c r="A56" s="31" t="s">
        <v>70</v>
      </c>
      <c r="B56" s="31"/>
      <c r="C56" s="31"/>
      <c r="D56" s="31"/>
      <c r="E56" s="31"/>
      <c r="F56" s="31"/>
      <c r="G56" s="31"/>
      <c r="H56" s="32"/>
    </row>
    <row r="57" spans="1:8" ht="27" thickBot="1" x14ac:dyDescent="0.35">
      <c r="A57" s="8"/>
      <c r="B57" s="8" t="s">
        <v>167</v>
      </c>
      <c r="C57" s="8" t="s">
        <v>165</v>
      </c>
      <c r="D57" s="10" t="s">
        <v>130</v>
      </c>
      <c r="E57" s="10" t="s">
        <v>126</v>
      </c>
      <c r="F57" s="11" t="s">
        <v>166</v>
      </c>
      <c r="G57" s="9" t="s">
        <v>127</v>
      </c>
      <c r="H57" s="2"/>
    </row>
    <row r="58" spans="1:8" ht="27.75" customHeight="1" thickBot="1" x14ac:dyDescent="0.35">
      <c r="A58" s="30" t="s">
        <v>2</v>
      </c>
      <c r="B58" s="7" t="s">
        <v>110</v>
      </c>
      <c r="C58" s="23"/>
      <c r="D58" s="23"/>
      <c r="E58" s="23"/>
      <c r="F58" s="23"/>
      <c r="G58" s="15">
        <f>SUM(C58:F58)</f>
        <v>0</v>
      </c>
      <c r="H58" s="2"/>
    </row>
    <row r="59" spans="1:8" ht="27.75" customHeight="1" thickBot="1" x14ac:dyDescent="0.35">
      <c r="A59" s="30" t="s">
        <v>3</v>
      </c>
      <c r="B59" s="7" t="s">
        <v>163</v>
      </c>
      <c r="C59" s="23"/>
      <c r="D59" s="23"/>
      <c r="E59" s="23"/>
      <c r="F59" s="23"/>
      <c r="G59" s="15">
        <f t="shared" ref="G59:G63" si="0">SUM(C59:F59)</f>
        <v>0</v>
      </c>
      <c r="H59" s="2"/>
    </row>
    <row r="60" spans="1:8" ht="27.75" customHeight="1" thickBot="1" x14ac:dyDescent="0.35">
      <c r="A60" s="30" t="s">
        <v>24</v>
      </c>
      <c r="B60" s="7" t="s">
        <v>164</v>
      </c>
      <c r="C60" s="23"/>
      <c r="D60" s="23"/>
      <c r="E60" s="23"/>
      <c r="F60" s="23"/>
      <c r="G60" s="15">
        <f t="shared" si="0"/>
        <v>0</v>
      </c>
      <c r="H60" s="2"/>
    </row>
    <row r="61" spans="1:8" ht="27.75" customHeight="1" thickBot="1" x14ac:dyDescent="0.35">
      <c r="A61" s="30" t="s">
        <v>33</v>
      </c>
      <c r="B61" s="7" t="s">
        <v>135</v>
      </c>
      <c r="C61" s="23"/>
      <c r="D61" s="23"/>
      <c r="E61" s="23"/>
      <c r="F61" s="23"/>
      <c r="G61" s="15">
        <f t="shared" si="0"/>
        <v>0</v>
      </c>
      <c r="H61" s="2"/>
    </row>
    <row r="62" spans="1:8" ht="27.75" customHeight="1" thickBot="1" x14ac:dyDescent="0.35">
      <c r="A62" s="30" t="s">
        <v>36</v>
      </c>
      <c r="B62" s="7" t="s">
        <v>132</v>
      </c>
      <c r="C62" s="23"/>
      <c r="D62" s="23"/>
      <c r="E62" s="23"/>
      <c r="F62" s="23"/>
      <c r="G62" s="15">
        <f t="shared" si="0"/>
        <v>0</v>
      </c>
      <c r="H62" s="2"/>
    </row>
    <row r="63" spans="1:8" ht="27.75" customHeight="1" thickBot="1" x14ac:dyDescent="0.35">
      <c r="A63" s="30" t="s">
        <v>71</v>
      </c>
      <c r="B63" s="7" t="s">
        <v>192</v>
      </c>
      <c r="C63" s="23"/>
      <c r="D63" s="23"/>
      <c r="E63" s="23"/>
      <c r="F63" s="23"/>
      <c r="G63" s="15">
        <f t="shared" si="0"/>
        <v>0</v>
      </c>
      <c r="H63" s="2"/>
    </row>
    <row r="64" spans="1:8" ht="27.75" customHeight="1" thickBot="1" x14ac:dyDescent="0.35">
      <c r="A64" s="91"/>
      <c r="B64" s="91" t="s">
        <v>127</v>
      </c>
      <c r="C64" s="15">
        <f>SUM(C58:C63)</f>
        <v>0</v>
      </c>
      <c r="D64" s="15">
        <f>SUM(D58:D63)</f>
        <v>0</v>
      </c>
      <c r="E64" s="15">
        <f>SUM(E58:E63)</f>
        <v>0</v>
      </c>
      <c r="F64" s="15">
        <f>SUM(F58:F63)</f>
        <v>0</v>
      </c>
      <c r="G64" s="24">
        <f>SUM(G58:G63)</f>
        <v>0</v>
      </c>
      <c r="H64" s="2"/>
    </row>
    <row r="65" spans="1:8" ht="15" thickBot="1" x14ac:dyDescent="0.35">
      <c r="A65" s="90"/>
      <c r="B65" s="90"/>
      <c r="C65" s="103"/>
      <c r="D65" s="90"/>
      <c r="E65" s="90"/>
      <c r="F65" s="90"/>
      <c r="G65" s="90"/>
      <c r="H65" s="2"/>
    </row>
    <row r="66" spans="1:8" ht="66.599999999999994" customHeight="1" thickBot="1" x14ac:dyDescent="0.35">
      <c r="A66" s="90"/>
      <c r="B66" s="104" t="s">
        <v>198</v>
      </c>
      <c r="C66" s="34"/>
      <c r="D66" s="108">
        <f>IFERROR(SUM(C58:C61,C63)/C66,0)</f>
        <v>0</v>
      </c>
      <c r="E66" s="105" t="s">
        <v>202</v>
      </c>
      <c r="F66" s="78"/>
      <c r="G66" s="78"/>
      <c r="H66" s="2"/>
    </row>
    <row r="67" spans="1:8" x14ac:dyDescent="0.3">
      <c r="A67" s="74"/>
      <c r="B67" s="74"/>
      <c r="C67" s="74"/>
      <c r="D67" s="106"/>
      <c r="E67" s="74"/>
      <c r="F67" s="74"/>
      <c r="G67" s="74"/>
      <c r="H67" s="74"/>
    </row>
    <row r="68" spans="1:8" ht="20.100000000000001" customHeight="1" thickBot="1" x14ac:dyDescent="0.35">
      <c r="A68" s="93"/>
      <c r="B68" s="94" t="s">
        <v>663</v>
      </c>
      <c r="C68" s="93"/>
      <c r="D68" s="93"/>
      <c r="E68" s="93"/>
      <c r="F68" s="93"/>
      <c r="G68" s="93"/>
      <c r="H68" s="95"/>
    </row>
    <row r="69" spans="1:8" ht="20.100000000000001" customHeight="1" thickBot="1" x14ac:dyDescent="0.35">
      <c r="A69" s="93"/>
      <c r="B69" s="96" t="s">
        <v>664</v>
      </c>
      <c r="C69" s="112"/>
      <c r="D69" s="113"/>
      <c r="E69" s="93"/>
      <c r="F69" s="93"/>
      <c r="G69" s="93"/>
      <c r="H69" s="95"/>
    </row>
    <row r="70" spans="1:8" ht="20.100000000000001" customHeight="1" thickBot="1" x14ac:dyDescent="0.35">
      <c r="A70" s="93"/>
      <c r="B70" s="96" t="s">
        <v>665</v>
      </c>
      <c r="C70" s="112"/>
      <c r="D70" s="113"/>
      <c r="E70" s="93"/>
      <c r="F70" s="93"/>
      <c r="G70" s="93"/>
      <c r="H70" s="95"/>
    </row>
    <row r="71" spans="1:8" ht="20.100000000000001" customHeight="1" thickBot="1" x14ac:dyDescent="0.35">
      <c r="A71" s="93"/>
      <c r="B71" s="96" t="s">
        <v>666</v>
      </c>
      <c r="C71" s="112"/>
      <c r="D71" s="113"/>
      <c r="E71" s="93"/>
      <c r="F71" s="93"/>
      <c r="G71" s="93"/>
      <c r="H71" s="95"/>
    </row>
    <row r="72" spans="1:8" ht="20.100000000000001" customHeight="1" thickBot="1" x14ac:dyDescent="0.35">
      <c r="A72" s="93"/>
      <c r="B72" s="96" t="s">
        <v>667</v>
      </c>
      <c r="C72" s="112"/>
      <c r="D72" s="113"/>
      <c r="E72" s="93"/>
      <c r="F72" s="93"/>
      <c r="G72" s="93"/>
      <c r="H72" s="95"/>
    </row>
    <row r="73" spans="1:8" x14ac:dyDescent="0.3">
      <c r="A73" s="93"/>
      <c r="B73" s="93"/>
      <c r="C73" s="93"/>
      <c r="D73" s="93"/>
      <c r="E73" s="93"/>
      <c r="F73" s="93"/>
      <c r="G73" s="93"/>
      <c r="H73" s="93"/>
    </row>
  </sheetData>
  <sheetProtection algorithmName="SHA-512" hashValue="TXfa6+oIxilKxT6NNt2T2uPQXovQ0ABRTzHhio2MKWiLRw9ovbvRPUw4/auI+kJe4nW5YXYWq4FUDK3lHL2p6w==" saltValue="JsuhDwVIH8pCk/zRkBBjKQ==" spinCount="100000" sheet="1" objects="1" scenarios="1" formatColumns="0" formatRows="0"/>
  <mergeCells count="16">
    <mergeCell ref="C71:D71"/>
    <mergeCell ref="C72:D72"/>
    <mergeCell ref="E9:F9"/>
    <mergeCell ref="A1:F1"/>
    <mergeCell ref="C69:D69"/>
    <mergeCell ref="C70:D70"/>
    <mergeCell ref="A7:B7"/>
    <mergeCell ref="A41:C41"/>
    <mergeCell ref="A50:B50"/>
    <mergeCell ref="A15:C15"/>
    <mergeCell ref="A25:C25"/>
    <mergeCell ref="A38:C38"/>
    <mergeCell ref="A48:C48"/>
    <mergeCell ref="A51:H51"/>
    <mergeCell ref="B14:C14"/>
    <mergeCell ref="B24:C24"/>
  </mergeCells>
  <dataValidations count="2">
    <dataValidation type="whole" operator="greaterThanOrEqual" allowBlank="1" showInputMessage="1" showErrorMessage="1" sqref="C9:C11 C18:C23 C28:C36 C42:C46">
      <formula1>0</formula1>
    </dataValidation>
    <dataValidation type="list" allowBlank="1" showErrorMessage="1" error="Wybierz z listy rok, którego dotyczy sprawozdanie" sqref="C5">
      <formula1>"2020,2021,2022,2023,2024"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</vt:lpstr>
      <vt:lpstr>Katalog gmina</vt:lpstr>
      <vt:lpstr>GMINY półroczne</vt:lpstr>
      <vt:lpstr>POWIATY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Gniewkowski, Andrzej</dc:creator>
  <cp:lastModifiedBy>jan</cp:lastModifiedBy>
  <dcterms:created xsi:type="dcterms:W3CDTF">2020-10-09T06:28:37Z</dcterms:created>
  <dcterms:modified xsi:type="dcterms:W3CDTF">2021-01-21T12:39:03Z</dcterms:modified>
</cp:coreProperties>
</file>