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pe365.sharepoint.com/sites/Paneldyskusyjny_ubstwoenergetyczne/Shared Documents/General/Metodyka/"/>
    </mc:Choice>
  </mc:AlternateContent>
  <xr:revisionPtr revIDLastSave="29" documentId="13_ncr:1_{5D99024C-5670-4B00-B3A6-28D46041BC2E}" xr6:coauthVersionLast="47" xr6:coauthVersionMax="47" xr10:uidLastSave="{0A370241-1767-42F5-B9CC-491521C5679F}"/>
  <bookViews>
    <workbookView xWindow="-108" yWindow="-108" windowWidth="23256" windowHeight="12576" xr2:uid="{DFBCA657-912B-41E6-865D-D8A280ADDC5E}"/>
  </bookViews>
  <sheets>
    <sheet name="Instrukcja" sheetId="9" r:id="rId1"/>
    <sheet name="Podsumowanie" sheetId="2" r:id="rId2"/>
    <sheet name="Ankieta" sheetId="1" r:id="rId3"/>
    <sheet name="Ankieta (2)" sheetId="7" r:id="rId4"/>
    <sheet name="Ankieta (3)" sheetId="8" r:id="rId5"/>
  </sheets>
  <definedNames>
    <definedName name="_xlnm._FilterDatabase" localSheetId="2" hidden="1">Ankieta!$A$1:$C$37</definedName>
    <definedName name="_xlnm._FilterDatabase" localSheetId="3" hidden="1">'Ankieta (2)'!$A$1:$C$37</definedName>
    <definedName name="_xlnm._FilterDatabase" localSheetId="4" hidden="1">'Ankieta (3)'!$A$1:$C$37</definedName>
    <definedName name="_xlnm.Print_Area" localSheetId="2">Ankieta!$A$1:$C$89</definedName>
    <definedName name="_xlnm.Print_Area" localSheetId="3">'Ankieta (2)'!$A$1:$C$89</definedName>
    <definedName name="_xlnm.Print_Area" localSheetId="4">'Ankieta (3)'!$A$1:$C$89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Ankieta!$A$23</definedName>
    <definedName name="solver_opt" localSheetId="3" hidden="1">'Ankieta (2)'!$A$23</definedName>
    <definedName name="solver_opt" localSheetId="4" hidden="1">'Ankieta (3)'!$A$23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2" hidden="1">3</definedName>
    <definedName name="solver_ver" localSheetId="3" hidden="1">3</definedName>
    <definedName name="solver_ver" localSheetId="4" hidden="1">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10" i="2" l="1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C71" i="1"/>
  <c r="C79" i="8"/>
  <c r="C78" i="8"/>
  <c r="C77" i="8"/>
  <c r="C76" i="8"/>
  <c r="C75" i="8"/>
  <c r="C74" i="8"/>
  <c r="C73" i="8"/>
  <c r="C72" i="8"/>
  <c r="C71" i="8"/>
  <c r="A70" i="8"/>
  <c r="B70" i="8" s="1"/>
  <c r="C70" i="8" s="1"/>
  <c r="A69" i="8"/>
  <c r="B69" i="8" s="1"/>
  <c r="C69" i="8" s="1"/>
  <c r="A68" i="8"/>
  <c r="A67" i="8"/>
  <c r="B67" i="8" s="1"/>
  <c r="C67" i="8" s="1"/>
  <c r="A66" i="8"/>
  <c r="B66" i="8" s="1"/>
  <c r="C66" i="8" s="1"/>
  <c r="A65" i="8"/>
  <c r="A64" i="8"/>
  <c r="B64" i="8" s="1"/>
  <c r="C64" i="8" s="1"/>
  <c r="A63" i="8"/>
  <c r="A62" i="8"/>
  <c r="B62" i="8" s="1"/>
  <c r="C62" i="8" s="1"/>
  <c r="B61" i="8"/>
  <c r="C61" i="8" s="1"/>
  <c r="A61" i="8"/>
  <c r="A60" i="8"/>
  <c r="B60" i="8" s="1"/>
  <c r="C60" i="8" s="1"/>
  <c r="A59" i="8"/>
  <c r="A57" i="8"/>
  <c r="B57" i="8" s="1"/>
  <c r="C57" i="8" s="1"/>
  <c r="A56" i="8"/>
  <c r="B56" i="8" s="1"/>
  <c r="C56" i="8" s="1"/>
  <c r="A55" i="8"/>
  <c r="B55" i="8" s="1"/>
  <c r="C55" i="8" s="1"/>
  <c r="B54" i="8"/>
  <c r="C54" i="8" s="1"/>
  <c r="A54" i="8"/>
  <c r="A53" i="8"/>
  <c r="A52" i="8"/>
  <c r="A51" i="8"/>
  <c r="B51" i="8" s="1"/>
  <c r="C51" i="8" s="1"/>
  <c r="B50" i="8"/>
  <c r="C50" i="8" s="1"/>
  <c r="A50" i="8"/>
  <c r="A49" i="8"/>
  <c r="B48" i="8"/>
  <c r="C48" i="8" s="1"/>
  <c r="A48" i="8"/>
  <c r="A47" i="8"/>
  <c r="B47" i="8" s="1"/>
  <c r="C47" i="8" s="1"/>
  <c r="A46" i="8"/>
  <c r="A40" i="8"/>
  <c r="A39" i="8"/>
  <c r="A34" i="8"/>
  <c r="A31" i="8"/>
  <c r="A23" i="8"/>
  <c r="B25" i="8" s="1"/>
  <c r="C17" i="8"/>
  <c r="C7" i="8"/>
  <c r="C72" i="7"/>
  <c r="C73" i="7"/>
  <c r="C74" i="7"/>
  <c r="C75" i="7"/>
  <c r="C76" i="7"/>
  <c r="C77" i="7"/>
  <c r="C78" i="7"/>
  <c r="C79" i="7"/>
  <c r="C71" i="7"/>
  <c r="A70" i="7"/>
  <c r="B70" i="7" s="1"/>
  <c r="A69" i="7"/>
  <c r="A68" i="7"/>
  <c r="A67" i="7"/>
  <c r="B67" i="7" s="1"/>
  <c r="A66" i="7"/>
  <c r="B66" i="7" s="1"/>
  <c r="A65" i="7"/>
  <c r="A64" i="7"/>
  <c r="A63" i="7"/>
  <c r="A62" i="7"/>
  <c r="A61" i="7"/>
  <c r="B61" i="7" s="1"/>
  <c r="C61" i="7" s="1"/>
  <c r="A60" i="7"/>
  <c r="A59" i="7"/>
  <c r="A57" i="7"/>
  <c r="B57" i="7" s="1"/>
  <c r="A56" i="7"/>
  <c r="A55" i="7"/>
  <c r="B55" i="7" s="1"/>
  <c r="A54" i="7"/>
  <c r="B54" i="7" s="1"/>
  <c r="C54" i="7" s="1"/>
  <c r="A53" i="7"/>
  <c r="A52" i="7"/>
  <c r="A51" i="7"/>
  <c r="B51" i="7" s="1"/>
  <c r="A50" i="7"/>
  <c r="B50" i="7" s="1"/>
  <c r="C50" i="7" s="1"/>
  <c r="A49" i="7"/>
  <c r="A48" i="7"/>
  <c r="B48" i="7" s="1"/>
  <c r="C48" i="7" s="1"/>
  <c r="A47" i="7"/>
  <c r="B47" i="7" s="1"/>
  <c r="A46" i="7"/>
  <c r="A40" i="7"/>
  <c r="A39" i="7"/>
  <c r="A34" i="7"/>
  <c r="A31" i="7"/>
  <c r="A23" i="7"/>
  <c r="B23" i="7" s="1"/>
  <c r="C17" i="7"/>
  <c r="C7" i="7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H8" i="2"/>
  <c r="BD8" i="2"/>
  <c r="AZ8" i="2"/>
  <c r="AY8" i="2"/>
  <c r="AN8" i="2"/>
  <c r="AM8" i="2"/>
  <c r="AL8" i="2"/>
  <c r="AK8" i="2"/>
  <c r="AH8" i="2"/>
  <c r="AG8" i="2"/>
  <c r="AF8" i="2"/>
  <c r="AE8" i="2"/>
  <c r="AC8" i="2"/>
  <c r="AB8" i="2"/>
  <c r="Z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23" i="1"/>
  <c r="A34" i="1"/>
  <c r="AD8" i="2" s="1"/>
  <c r="A40" i="1"/>
  <c r="AJ8" i="2" s="1"/>
  <c r="A46" i="1"/>
  <c r="A67" i="1"/>
  <c r="B67" i="1" s="1"/>
  <c r="C67" i="1" s="1"/>
  <c r="A68" i="1"/>
  <c r="A69" i="1"/>
  <c r="B69" i="1" s="1"/>
  <c r="C69" i="1" s="1"/>
  <c r="A70" i="1"/>
  <c r="B70" i="1" s="1"/>
  <c r="C70" i="1" s="1"/>
  <c r="A61" i="1"/>
  <c r="B61" i="1" s="1"/>
  <c r="C61" i="1" s="1"/>
  <c r="A62" i="1"/>
  <c r="B62" i="1" s="1"/>
  <c r="C62" i="1" s="1"/>
  <c r="A63" i="1"/>
  <c r="A64" i="1"/>
  <c r="B64" i="1" s="1"/>
  <c r="C64" i="1" s="1"/>
  <c r="A60" i="1"/>
  <c r="A66" i="1"/>
  <c r="B66" i="1" s="1"/>
  <c r="C66" i="1" s="1"/>
  <c r="A65" i="1"/>
  <c r="A59" i="1"/>
  <c r="A52" i="1"/>
  <c r="A54" i="1"/>
  <c r="B54" i="1" s="1"/>
  <c r="C54" i="1" s="1"/>
  <c r="A55" i="1"/>
  <c r="B55" i="1" s="1"/>
  <c r="C55" i="1" s="1"/>
  <c r="A56" i="1"/>
  <c r="B56" i="1" s="1"/>
  <c r="C56" i="1" s="1"/>
  <c r="A57" i="1"/>
  <c r="B57" i="1" s="1"/>
  <c r="C57" i="1" s="1"/>
  <c r="A53" i="1"/>
  <c r="A47" i="1"/>
  <c r="B47" i="1" s="1"/>
  <c r="C47" i="1" s="1"/>
  <c r="A48" i="1"/>
  <c r="B48" i="1" s="1"/>
  <c r="C48" i="1" s="1"/>
  <c r="A49" i="1"/>
  <c r="A50" i="1"/>
  <c r="B50" i="1" s="1"/>
  <c r="A51" i="1"/>
  <c r="B51" i="1" s="1"/>
  <c r="C51" i="1" s="1"/>
  <c r="C79" i="1"/>
  <c r="C78" i="1"/>
  <c r="C77" i="1"/>
  <c r="C76" i="1"/>
  <c r="C75" i="1"/>
  <c r="C74" i="1"/>
  <c r="C73" i="1"/>
  <c r="C72" i="1"/>
  <c r="A39" i="1"/>
  <c r="AI8" i="2" s="1"/>
  <c r="A31" i="1"/>
  <c r="AA8" i="2" s="1"/>
  <c r="C17" i="1"/>
  <c r="C7" i="1"/>
  <c r="B26" i="8" l="1"/>
  <c r="B23" i="8"/>
  <c r="B27" i="8"/>
  <c r="B24" i="8"/>
  <c r="B28" i="8"/>
  <c r="C50" i="1"/>
  <c r="AR8" i="2"/>
  <c r="B60" i="1"/>
  <c r="B28" i="1"/>
  <c r="B27" i="1"/>
  <c r="B26" i="1"/>
  <c r="B25" i="1"/>
  <c r="B24" i="1"/>
  <c r="B23" i="1"/>
  <c r="T8" i="2" s="1"/>
  <c r="C55" i="7"/>
  <c r="C67" i="7"/>
  <c r="B25" i="7"/>
  <c r="C47" i="7"/>
  <c r="B64" i="7"/>
  <c r="B28" i="7"/>
  <c r="B24" i="7"/>
  <c r="C51" i="7"/>
  <c r="C66" i="7"/>
  <c r="C70" i="7"/>
  <c r="B26" i="7"/>
  <c r="B60" i="7"/>
  <c r="C57" i="7"/>
  <c r="B69" i="7"/>
  <c r="B62" i="7"/>
  <c r="B56" i="7"/>
  <c r="B27" i="7"/>
  <c r="BE8" i="2"/>
  <c r="BI8" i="2"/>
  <c r="BB8" i="2"/>
  <c r="BF8" i="2"/>
  <c r="BJ8" i="2"/>
  <c r="BC8" i="2"/>
  <c r="BG8" i="2"/>
  <c r="AO8" i="2"/>
  <c r="AS8" i="2"/>
  <c r="AW8" i="2"/>
  <c r="AV8" i="2"/>
  <c r="AP8" i="2"/>
  <c r="AT8" i="2"/>
  <c r="AX8" i="2"/>
  <c r="AQ8" i="2"/>
  <c r="AU8" i="2"/>
  <c r="C69" i="7" l="1"/>
  <c r="C64" i="7"/>
  <c r="C62" i="7"/>
  <c r="C60" i="7"/>
  <c r="C56" i="7"/>
  <c r="BA8" i="2"/>
  <c r="C60" i="1"/>
  <c r="V8" i="2"/>
  <c r="U8" i="2"/>
  <c r="W8" i="2" l="1"/>
  <c r="Y8" i="2" l="1"/>
  <c r="X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wierzcholowska-dziedzc</author>
  </authors>
  <commentList>
    <comment ref="M7" authorId="0" shapeId="0" xr:uid="{50E30342-AE39-4EE0-AF66-78B6F713054E}">
      <text>
        <r>
          <rPr>
            <b/>
            <sz val="9"/>
            <color indexed="81"/>
            <rFont val="Tahoma"/>
            <family val="2"/>
            <charset val="238"/>
          </rPr>
          <t>anna wierzcholowska-dziedzc:</t>
        </r>
        <r>
          <rPr>
            <sz val="9"/>
            <color indexed="81"/>
            <rFont val="Tahoma"/>
            <family val="2"/>
            <charset val="238"/>
          </rPr>
          <t xml:space="preserve">
175% minimalnej emerytury 2021 r.: 
2 189,04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wierzcholowska-dziedzc</author>
  </authors>
  <commentList>
    <comment ref="M7" authorId="0" shapeId="0" xr:uid="{B7BC544F-E20E-440B-862D-91A48888B1F7}">
      <text>
        <r>
          <rPr>
            <b/>
            <sz val="9"/>
            <color indexed="81"/>
            <rFont val="Tahoma"/>
            <family val="2"/>
            <charset val="238"/>
          </rPr>
          <t>anna wierzcholowska-dziedzc:</t>
        </r>
        <r>
          <rPr>
            <sz val="9"/>
            <color indexed="81"/>
            <rFont val="Tahoma"/>
            <family val="2"/>
            <charset val="238"/>
          </rPr>
          <t xml:space="preserve">
175% minimalnej emerytury 2021 r.: 
2 189,04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wierzcholowska-dziedzc</author>
  </authors>
  <commentList>
    <comment ref="M7" authorId="0" shapeId="0" xr:uid="{C0B5099C-DCDE-4260-9D86-28942AEBAC5C}">
      <text>
        <r>
          <rPr>
            <b/>
            <sz val="9"/>
            <color indexed="81"/>
            <rFont val="Tahoma"/>
            <family val="2"/>
            <charset val="238"/>
          </rPr>
          <t>anna wierzcholowska-dziedzc:</t>
        </r>
        <r>
          <rPr>
            <sz val="9"/>
            <color indexed="81"/>
            <rFont val="Tahoma"/>
            <family val="2"/>
            <charset val="238"/>
          </rPr>
          <t xml:space="preserve">
175% minimalnej emerytury 2021 r.: 
2 189,04</t>
        </r>
      </text>
    </comment>
  </commentList>
</comments>
</file>

<file path=xl/sharedStrings.xml><?xml version="1.0" encoding="utf-8"?>
<sst xmlns="http://schemas.openxmlformats.org/spreadsheetml/2006/main" count="673" uniqueCount="182">
  <si>
    <t>Ankieta diagnozy problemu ubóstwa energetycznego 
do wykorzystania podczas wywiadu</t>
  </si>
  <si>
    <t>Ankieta opracowana przez Krajową Agencję Poszanowania Energii S.A. przy współpracy z Urzędem Marszałkowskim Województwa Małopolskiego oraz Gmin: Skawina i Niepołomice</t>
  </si>
  <si>
    <t>Dane wstępne</t>
  </si>
  <si>
    <t>Dane o budynku</t>
  </si>
  <si>
    <t>Dane o mieszkańcach</t>
  </si>
  <si>
    <t>Dane o energii</t>
  </si>
  <si>
    <t>Lp.</t>
  </si>
  <si>
    <t>Data wypełnienia</t>
  </si>
  <si>
    <t>Osoba przeprowadzająca wywiad</t>
  </si>
  <si>
    <t>Imię i nazwisko osoby, z którą przeprowadzono wywiad</t>
  </si>
  <si>
    <t>Skąd przeprowadzająca/y wywiad pozyskał informację o ankietowanym</t>
  </si>
  <si>
    <t>Województwo</t>
  </si>
  <si>
    <t>Powiat</t>
  </si>
  <si>
    <t>Gmina</t>
  </si>
  <si>
    <t>Miejscowość</t>
  </si>
  <si>
    <t>Kod pocztowy</t>
  </si>
  <si>
    <t>Ulica</t>
  </si>
  <si>
    <t>Nr budynku</t>
  </si>
  <si>
    <t>Nr lokalu</t>
  </si>
  <si>
    <t>Rodzaj budynku</t>
  </si>
  <si>
    <t>Powierzchnia budynku</t>
  </si>
  <si>
    <t>Rok budowy budynku</t>
  </si>
  <si>
    <t>Czy budynek należy do spółdzielni mieszkaniowej?</t>
  </si>
  <si>
    <t>Czy budynek należy do wspólnoty mieszkaniowej?</t>
  </si>
  <si>
    <t>Stan budynku</t>
  </si>
  <si>
    <t>Wybierz elementy, które wymagają naprawy/zmiany</t>
  </si>
  <si>
    <t>Podstawa zamieszkania</t>
  </si>
  <si>
    <t>Czy kwestie własnościowe są uregulowane?</t>
  </si>
  <si>
    <t>Liczba osób w gospodarstwie domowym</t>
  </si>
  <si>
    <t>Liczba osób niepełnoletnich w gospodarstwie domowym</t>
  </si>
  <si>
    <t>Czy uzyskiwane jest świadczenie 500+?</t>
  </si>
  <si>
    <t>Czy co najmniej jeden z mieszkańców otrzymuje dodatek mieszkaniowy?</t>
  </si>
  <si>
    <t>Czy co najmniej jeden z mieszkańców otrzymuje dodatek energetyczny?</t>
  </si>
  <si>
    <t>Czy co najmniej jeden z mieszkańców otrzymuje zasiłek celowy lub specjalny zasiłek celowy lub inne rodzaje zasiłków/dodatków?</t>
  </si>
  <si>
    <t>Czy w gospodarstwie domowym są osoby niepełnosprawne?</t>
  </si>
  <si>
    <t>Czy w gospodarstwie domowym osoby niepełnosprawne są niepełnoletnie?</t>
  </si>
  <si>
    <t>Czy osoby niepełnosprawne wymagają stałej pomocy opiekuna, który musiał (z tego powodu) zrezygnować z pracy?</t>
  </si>
  <si>
    <t>Czy co najmniej jeden z mieszkańców pobiera emeryturę?</t>
  </si>
  <si>
    <t>Jaki był średni miesięczny dochód gospodarstwa domowego na osobę w poprzednim roku?</t>
  </si>
  <si>
    <t xml:space="preserve">Podaj źródło ciepła (urządzenia służącego do wytwarzania ciepła) 
</t>
  </si>
  <si>
    <t>Podaj lokalizację źródeł ciepła (urządzenia służącego do wytwarzania ciepła)</t>
  </si>
  <si>
    <t>Jaki jest koszt ogrzewania budynku/mieszkania* i podgrzania wody?</t>
  </si>
  <si>
    <t>Jaki jest koszt energii elektrycznej?</t>
  </si>
  <si>
    <t>Według opini mieszkańca koszty energii (ciepło i prąd) są:</t>
  </si>
  <si>
    <t>Według opinii mieszkańca w mieszkaniu/ w domu jest:</t>
  </si>
  <si>
    <t xml:space="preserve">Kocioł na paliwo stałe (węgiel, drewno lub inny rodzaj biomasy) z ręcznym podawaniem paliwa </t>
  </si>
  <si>
    <t>Kocioł na paliwo stałe (węgiel, drewno lub inny rodzaj biomasy) z automatycznym podawaniem paliwa</t>
  </si>
  <si>
    <t xml:space="preserve"> Kominek / koza / ogrzewacz na drewno lub inny rodzaj biomasy</t>
  </si>
  <si>
    <t xml:space="preserve"> Piec kaflowy na paliwo stałe (węgiel, drewno lub inny rodzaj biomasy)</t>
  </si>
  <si>
    <t xml:space="preserve"> Trzon kuchenny / piecokuchnia / kuchnia węglowa</t>
  </si>
  <si>
    <t xml:space="preserve"> Kocioł gazowy / bojler gazowy / podgrzewacz gazowy przepływowy</t>
  </si>
  <si>
    <t xml:space="preserve"> Kocioł olejowy</t>
  </si>
  <si>
    <t xml:space="preserve"> Pompa ciepła</t>
  </si>
  <si>
    <t xml:space="preserve"> Ogrzewanie elektryczne / bojler elektryczny / podgrzewacz elektryczny przepływowy</t>
  </si>
  <si>
    <t xml:space="preserve"> Sieć ciepłownicza</t>
  </si>
  <si>
    <t xml:space="preserve"> Kolektory słoneczne</t>
  </si>
  <si>
    <t xml:space="preserve"> W lokalu mieszkalnym</t>
  </si>
  <si>
    <t xml:space="preserve"> W budynku poza lokalem mieszkalnym (np. w kotłowni)</t>
  </si>
  <si>
    <t xml:space="preserve"> Poza budynkiem</t>
  </si>
  <si>
    <t>Czy jest to kocioł</t>
  </si>
  <si>
    <t>Podaj rodzaje stosowanych/ego paliw/a</t>
  </si>
  <si>
    <t xml:space="preserve">wymaga wymiany okien </t>
  </si>
  <si>
    <t>wymaga wymiany drzwi wejściowych</t>
  </si>
  <si>
    <t>wymaga naprawy stropu, stropodachu lub dachu</t>
  </si>
  <si>
    <t>wymaga docieplenia ścian</t>
  </si>
  <si>
    <t>wymaga wymiany źródła ciepła lub instalacji ogrzewania</t>
  </si>
  <si>
    <t>Inna odpowiedź</t>
  </si>
  <si>
    <t>Poniżej klasy 3 lub brak informacji</t>
  </si>
  <si>
    <t>Klasy 3</t>
  </si>
  <si>
    <t>Klasy 4</t>
  </si>
  <si>
    <t>Klasy 5</t>
  </si>
  <si>
    <t>wg Ekoprojektu</t>
  </si>
  <si>
    <t>Nie dotyczy</t>
  </si>
  <si>
    <t>węgiel kamienny</t>
  </si>
  <si>
    <t>węgiel brunatny</t>
  </si>
  <si>
    <t>drewno kawałkowe</t>
  </si>
  <si>
    <t>pellet</t>
  </si>
  <si>
    <t>inny rodzaj biomasy</t>
  </si>
  <si>
    <r>
      <t xml:space="preserve">Ankieta diagnozy problemu ubóstwa energetycznego 
</t>
    </r>
    <r>
      <rPr>
        <b/>
        <sz val="12"/>
        <color theme="0"/>
        <rFont val="Calibri"/>
        <family val="2"/>
        <charset val="238"/>
        <scheme val="minor"/>
      </rPr>
      <t>do wykorzystania podczas wywiadu</t>
    </r>
  </si>
  <si>
    <t xml:space="preserve"> </t>
  </si>
  <si>
    <t>TAK</t>
  </si>
  <si>
    <t>OPS</t>
  </si>
  <si>
    <t>jednorodzinny wolnostojacy</t>
  </si>
  <si>
    <t>pełna własność</t>
  </si>
  <si>
    <t>&lt; 1945</t>
  </si>
  <si>
    <t>stan bardzo dobry</t>
  </si>
  <si>
    <t>&lt; 1 400,- zł</t>
  </si>
  <si>
    <t>1 - niskie: nie stwarzają problemu</t>
  </si>
  <si>
    <t>1 - zawsze temperatura w budynku/mieszkaniu* jest odpowiednia lub szybko mogę poprawić odczuwalny komfort cieplny</t>
  </si>
  <si>
    <t>Anna Iksińska</t>
  </si>
  <si>
    <t>NIE</t>
  </si>
  <si>
    <t>Urząd Miasta</t>
  </si>
  <si>
    <t>lokal w budynku wielorodzinnym o dwóch mieszkaniach</t>
  </si>
  <si>
    <t>spółdzielcze-własnościowe</t>
  </si>
  <si>
    <t>1945 - 1949</t>
  </si>
  <si>
    <t>stan dobry - wymaga drobnych napraw i remontów, głównie ze względów estetycznych</t>
  </si>
  <si>
    <t>1400,- zł - 1960,- zł</t>
  </si>
  <si>
    <t>2 - średnie: są miesiące, w których koszty energii są bardziej odczuwalne w budżecie domowym</t>
  </si>
  <si>
    <t>2 - zazwyczaj temperatura w budynku/mieszkaniu* jest odpowiednia, ale nie mam problemu w jej zapewnieniu</t>
  </si>
  <si>
    <t>Jan Kowalski</t>
  </si>
  <si>
    <t>Starostwo Powiatowe</t>
  </si>
  <si>
    <t>lokal w budynku wielorodzinnym o trzech lub więcej mieszkaniach</t>
  </si>
  <si>
    <t>lokatorskie spółdzielcze prawo do lokalu</t>
  </si>
  <si>
    <t>1950 - 1957</t>
  </si>
  <si>
    <t>stan zły - wymaga częsciowej termomodernizacji</t>
  </si>
  <si>
    <t>1 960,- zł - 2 200,- zł</t>
  </si>
  <si>
    <t>3 - wysokie: ale pomimo trudnej sytuacji istnieje możliwość opłacenia rachunków</t>
  </si>
  <si>
    <t>3 - są dni kiedy trudno uzyskać komfortową temperaturę w budynku/mieszkaniu*</t>
  </si>
  <si>
    <t>CEEB</t>
  </si>
  <si>
    <t>części wspólne budynków mieszkalnych</t>
  </si>
  <si>
    <t>lokal komunalny</t>
  </si>
  <si>
    <t>1958 - 1964</t>
  </si>
  <si>
    <t>stan bardzo zły - wymaga pełnej termomodernizacji</t>
  </si>
  <si>
    <t>&gt; 2 200,- zł</t>
  </si>
  <si>
    <t>4 - bardzo wysokie: są miesiące, w których nie ma możliwości zapłacenia rachunków kosztem innych potrzeb</t>
  </si>
  <si>
    <t>4 - bardzo często w budynku/mieszkaniu* jest zbyt ciepło lub zbyt zimno</t>
  </si>
  <si>
    <t>Ogrzewanie</t>
  </si>
  <si>
    <t>Baza inwentaryzacyjna</t>
  </si>
  <si>
    <t>najem</t>
  </si>
  <si>
    <t>1965 - 1974</t>
  </si>
  <si>
    <t>5 - nieosiągalne: gospodarstwo domowe jest zadłużone w spłacie rachunków lub musi zmniejszać znacznie zużycie energii ze względu na wysokie koszty opłat</t>
  </si>
  <si>
    <t>5 - nigdy nie udało mi się uzyskać komfortowej temperatury w budynku/mieszkaniu*</t>
  </si>
  <si>
    <t>MAŁOPOLSKIE</t>
  </si>
  <si>
    <t>Ciepła woda</t>
  </si>
  <si>
    <t>Wójt</t>
  </si>
  <si>
    <t>nieuregulowany stan prawny</t>
  </si>
  <si>
    <t>1975 - 1982</t>
  </si>
  <si>
    <t>Kraków</t>
  </si>
  <si>
    <t>Ogrzewanie + ciepła woda</t>
  </si>
  <si>
    <t>Sołtys</t>
  </si>
  <si>
    <t>1983 - 1991</t>
  </si>
  <si>
    <t>-</t>
  </si>
  <si>
    <t>Nie występuje</t>
  </si>
  <si>
    <t>Kościół</t>
  </si>
  <si>
    <t>1992 - 1997</t>
  </si>
  <si>
    <t>Caritas</t>
  </si>
  <si>
    <t>1998 - 2008</t>
  </si>
  <si>
    <t>30-017</t>
  </si>
  <si>
    <t>DOLNOŚLĄSKIE</t>
  </si>
  <si>
    <t>Sąsiedzi</t>
  </si>
  <si>
    <t>2009 - 2014</t>
  </si>
  <si>
    <t>Racławicka</t>
  </si>
  <si>
    <t>KUJAWSKO-POMORSKIE</t>
  </si>
  <si>
    <t>Ankietowany sam się zgłosił</t>
  </si>
  <si>
    <t>2015 - 2019</t>
  </si>
  <si>
    <t>LUBELSKIE</t>
  </si>
  <si>
    <t>OSD</t>
  </si>
  <si>
    <t>&gt; 2019</t>
  </si>
  <si>
    <t>LUBUSKIE</t>
  </si>
  <si>
    <t>ŁÓDZKIE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</si>
  <si>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</si>
  <si>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MAZOWIECKIE</t>
  </si>
  <si>
    <t>OPOLSKIE</t>
  </si>
  <si>
    <t>PODKARPACKIE</t>
  </si>
  <si>
    <t>PODLASKIE</t>
  </si>
  <si>
    <t>POMORSKIE</t>
  </si>
  <si>
    <t>ŚLĄSKIE</t>
  </si>
  <si>
    <t>ŚWIETOKRZYSKIE</t>
  </si>
  <si>
    <t>WARMIŃSKO-MAZURSKIE</t>
  </si>
  <si>
    <t>WIELKOPOLSKIE</t>
  </si>
  <si>
    <t>ZACHODNIOPOMORSKIE</t>
  </si>
  <si>
    <t>1400,- zł - 1960 zł</t>
  </si>
  <si>
    <t>Podaj źródło ciepła (urządzenia służącego do wytwarzania ciepła)</t>
  </si>
  <si>
    <t xml:space="preserve">     Kocioł na paliwo stałe (węgiel, drewno lub inny rodzaj biomasy) z ręcznym podawaniem paliwa</t>
  </si>
  <si>
    <t xml:space="preserve">     Kocioł na paliwo stałe (węgiel, drewno lub inny rodzaj biomasy) z automatycznym podawaniem paliwa</t>
  </si>
  <si>
    <t xml:space="preserve">     Kominek / koza / ogrzewacz na drewno lub inny rodzaj biomasy</t>
  </si>
  <si>
    <t xml:space="preserve">     Piec kaflowy na paliwo stałe (węgiel, drewno lub inny rodzaj biomasy)</t>
  </si>
  <si>
    <t xml:space="preserve">     Trzon kuchenny / piecokuchnia / kuchnia węglowa</t>
  </si>
  <si>
    <t xml:space="preserve">     Kocioł gazowy / bojler gazowy / podgrzewacz gazowy przepływowy</t>
  </si>
  <si>
    <t xml:space="preserve">     Kocioł olejowy</t>
  </si>
  <si>
    <t xml:space="preserve">     Pompa ciepła</t>
  </si>
  <si>
    <t xml:space="preserve">     Ogrzewanie elektryczne / bojler elektryczny / podgrzewacz elektryczny przepływowy</t>
  </si>
  <si>
    <t xml:space="preserve">     Sieć ciepłownicza</t>
  </si>
  <si>
    <t xml:space="preserve">     Kolektory słoneczne</t>
  </si>
  <si>
    <t xml:space="preserve">            W lokalu mieszkalnym</t>
  </si>
  <si>
    <t xml:space="preserve">            W budynku poza lokalem mieszkalnym (np. w kotłowni)</t>
  </si>
  <si>
    <t xml:space="preserve">            Poza budynkiem</t>
  </si>
  <si>
    <t>roczny [zł]</t>
  </si>
  <si>
    <t>*Budynek w przypadku osób zamieszkujących w budynkach jednorodzinnych, a mieszkanie w przypadku osób zamieszkujących w budynkach wielorodzinnych</t>
  </si>
  <si>
    <t>Pozycje pogrubione pokrywają się z danymi wymaganymi do CEEB</t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</si>
  <si>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</si>
  <si>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 xml:space="preserve">Niniejszy plik stanowi zestaw arkuszy do przeprowadzenia </t>
    </r>
    <r>
      <rPr>
        <u/>
        <sz val="11"/>
        <color theme="1"/>
        <rFont val="Calibri"/>
        <family val="2"/>
        <charset val="238"/>
        <scheme val="minor"/>
      </rPr>
      <t>ankiety diagnozy problemu ubóstwa energetycznego do wykorzystania podczas wywiadu środowiskowego/ wizyty domowej z osobami, które są lub mogą być narażone na problem ubóstwa energetycznego</t>
    </r>
    <r>
      <rPr>
        <sz val="11"/>
        <color theme="1"/>
        <rFont val="Calibri"/>
        <family val="2"/>
        <charset val="238"/>
        <scheme val="minor"/>
      </rPr>
      <t xml:space="preserve">. 
Plik składa się z dwóch rodzaji arkuszy: 
</t>
    </r>
    <r>
      <rPr>
        <b/>
        <sz val="11"/>
        <color theme="1"/>
        <rFont val="Calibri"/>
        <family val="2"/>
        <charset val="238"/>
        <scheme val="minor"/>
      </rPr>
      <t xml:space="preserve">1) Arkusze typu Ankieta </t>
    </r>
    <r>
      <rPr>
        <sz val="11"/>
        <color theme="1"/>
        <rFont val="Calibri"/>
        <family val="2"/>
        <charset val="238"/>
        <scheme val="minor"/>
      </rPr>
      <t>(nazwane Ankieta, Ankieta (2), Ankieta (3)...) - są to arkusze, zawierające wzór formularza dot. pozyskiwania danych o osobach, które są lub mogą stać się ubogie energetycznie. Podczas jednej wizyty domowej/ wywiadu środowiskowego powinien zostać uzupełniony jeden arkusz. 
         - Pola zaznaczone na żółto to dane, które powinny być uzupełnione na podstawie ankiety CEEB (</t>
    </r>
    <r>
      <rPr>
        <b/>
        <sz val="11"/>
        <color theme="1"/>
        <rFont val="Calibri"/>
        <family val="2"/>
        <charset val="238"/>
        <scheme val="minor"/>
      </rPr>
      <t>ANKIETA CEEB JEST PRIORYTETOWA I MUSI BYĆ UZUPEŁNIONA W PIERWSZEJ KOLEJNOŚCI</t>
    </r>
    <r>
      <rPr>
        <sz val="11"/>
        <color theme="1"/>
        <rFont val="Calibri"/>
        <family val="2"/>
        <charset val="238"/>
        <scheme val="minor"/>
      </rPr>
      <t xml:space="preserve">). Pola te powinny zostać uzupełnione poprzez przeniesienie danych z ankiety CEEB.
         - Pola zaznaczone na szaro nie powinny być zmieniane. 
         - Pola zaznaczone na niebiesko wypełniane są za pomocą wartości wybieranych z listy, która wyświetla się po kliknięciu na dane pole. 
         - Pola zaznaczone na biało to pola, które wypełniane są za pomocą wartości nadawanych przez wypełniającego. 
W niniejszym pliku 3 pierwsze arkusze ankiet są wzorcowe. Kolejne można dodawać poprzez kopiowanie arkuszy, tj. naciśnięcie na nazwę arkuszu prawy przyciskiem myszy, wybranie opcji "Przenieś lub kopiuj", a następnie zaznaczenie opcji "(przenieś na koniec)" i "Utwórz kopię" (jak na rysunku obok).
2) </t>
    </r>
    <r>
      <rPr>
        <b/>
        <sz val="11"/>
        <color theme="1"/>
        <rFont val="Calibri"/>
        <family val="2"/>
        <charset val="238"/>
        <scheme val="minor"/>
      </rPr>
      <t>Arkusz Podsumowanie</t>
    </r>
    <r>
      <rPr>
        <sz val="11"/>
        <color theme="1"/>
        <rFont val="Calibri"/>
        <family val="2"/>
        <charset val="238"/>
        <scheme val="minor"/>
      </rPr>
      <t xml:space="preserve"> - jest to arkusz, zbierający dane z kolejnych arkuszy ankietowych automatycznie. Arkusz został zaprogramowany dla 3 pierwszych wzorców ankiet. Aby możliwe było rozbudowanie arkusza "Podsumowanie" o nowe arkusze ankiet przygotowane wcześniej należy: 
         - skopiować ostatni uzupełniony wiersz, 
         - wkleić wiesz do nowego wiersza, 
         - zaznaczyć wklejony wiersz,
         - wybrać opcję "Znajdowanie i zmienianie", np. wciskając skrót klawiszowy Ctrl + h, 
         - w okienku "Znajdź" wpisać nazwę arkusza, do którego odwołania znajdowały się w wierszu powyżej, np. 'Ankieta (3)'!,
         - w okienku "Zamień na" wpisać nazwę nowego arkusza, np. 'Ankieta (4)'!, 
         - kliknąć "Zamień wszystko".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</si>
</sst>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i/>
      <sz val="11"/>
      <color rgb="FFFF0000"/>
      <name val="Calibri"/>
      <family val="2"/>
      <scheme val="minor"/>
    </font>
    <font>
      <i/>
      <sz val="11"/>
      <color theme="7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5" borderId="0" xfId="0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0" xfId="0" quotePrefix="1" applyFont="1" applyFill="1" applyAlignment="1">
      <alignment horizontal="left" vertical="center"/>
    </xf>
    <xf numFmtId="0" fontId="3" fillId="5" borderId="0" xfId="0" applyFont="1" applyFill="1"/>
    <xf numFmtId="0" fontId="5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3" fillId="3" borderId="16" xfId="0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2" xfId="0" applyBorder="1"/>
    <xf numFmtId="0" fontId="0" fillId="0" borderId="19" xfId="0" applyBorder="1"/>
    <xf numFmtId="0" fontId="0" fillId="4" borderId="2" xfId="0" applyFill="1" applyBorder="1" applyAlignment="1">
      <alignment wrapText="1"/>
    </xf>
    <xf numFmtId="0" fontId="0" fillId="0" borderId="1" xfId="0" quotePrefix="1" applyBorder="1"/>
    <xf numFmtId="0" fontId="0" fillId="0" borderId="25" xfId="0" applyBorder="1"/>
    <xf numFmtId="0" fontId="0" fillId="0" borderId="23" xfId="0" applyBorder="1"/>
    <xf numFmtId="0" fontId="5" fillId="3" borderId="3" xfId="0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2" fillId="0" borderId="0" xfId="1"/>
    <xf numFmtId="0" fontId="8" fillId="3" borderId="23" xfId="0" applyFont="1" applyFill="1" applyBorder="1" applyAlignment="1">
      <alignment horizontal="right" vertical="center" wrapText="1"/>
    </xf>
    <xf numFmtId="0" fontId="0" fillId="3" borderId="24" xfId="0" applyFill="1" applyBorder="1" applyAlignment="1">
      <alignment vertical="center"/>
    </xf>
    <xf numFmtId="0" fontId="0" fillId="4" borderId="11" xfId="0" applyFill="1" applyBorder="1" applyAlignment="1">
      <alignment horizontal="left" vertical="center" wrapText="1"/>
    </xf>
    <xf numFmtId="0" fontId="5" fillId="4" borderId="12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32" xfId="0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vertical="center"/>
    </xf>
    <xf numFmtId="0" fontId="5" fillId="6" borderId="0" xfId="0" applyFont="1" applyFill="1" applyBorder="1"/>
    <xf numFmtId="0" fontId="9" fillId="6" borderId="11" xfId="0" applyFont="1" applyFill="1" applyBorder="1" applyAlignment="1">
      <alignment wrapText="1"/>
    </xf>
    <xf numFmtId="0" fontId="14" fillId="6" borderId="12" xfId="0" applyFont="1" applyFill="1" applyBorder="1"/>
    <xf numFmtId="0" fontId="9" fillId="6" borderId="23" xfId="0" applyFont="1" applyFill="1" applyBorder="1" applyAlignment="1">
      <alignment wrapText="1"/>
    </xf>
    <xf numFmtId="0" fontId="5" fillId="6" borderId="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right" wrapText="1"/>
    </xf>
    <xf numFmtId="0" fontId="9" fillId="6" borderId="23" xfId="0" applyFont="1" applyFill="1" applyBorder="1" applyAlignment="1">
      <alignment horizontal="left" wrapText="1"/>
    </xf>
    <xf numFmtId="0" fontId="9" fillId="6" borderId="23" xfId="0" applyFont="1" applyFill="1" applyBorder="1" applyAlignment="1">
      <alignment horizontal="left" vertical="center" wrapText="1"/>
    </xf>
    <xf numFmtId="0" fontId="0" fillId="6" borderId="24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9" fillId="6" borderId="2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/>
    </xf>
    <xf numFmtId="0" fontId="15" fillId="6" borderId="12" xfId="0" applyFont="1" applyFill="1" applyBorder="1"/>
    <xf numFmtId="0" fontId="9" fillId="6" borderId="34" xfId="0" applyFont="1" applyFill="1" applyBorder="1" applyAlignment="1">
      <alignment wrapText="1"/>
    </xf>
    <xf numFmtId="0" fontId="5" fillId="6" borderId="35" xfId="0" applyFont="1" applyFill="1" applyBorder="1"/>
    <xf numFmtId="0" fontId="0" fillId="6" borderId="36" xfId="0" applyFill="1" applyBorder="1"/>
    <xf numFmtId="16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6" borderId="0" xfId="0" applyFont="1" applyFill="1" applyBorder="1"/>
    <xf numFmtId="0" fontId="16" fillId="4" borderId="1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left" vertical="center"/>
    </xf>
    <xf numFmtId="0" fontId="16" fillId="6" borderId="35" xfId="0" applyFont="1" applyFill="1" applyBorder="1"/>
    <xf numFmtId="0" fontId="16" fillId="5" borderId="0" xfId="0" applyFont="1" applyFill="1" applyAlignment="1">
      <alignment horizontal="left" vertical="center"/>
    </xf>
    <xf numFmtId="0" fontId="16" fillId="3" borderId="24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  <xf numFmtId="0" fontId="16" fillId="6" borderId="24" xfId="0" applyFont="1" applyFill="1" applyBorder="1" applyAlignment="1">
      <alignment vertical="center"/>
    </xf>
    <xf numFmtId="0" fontId="18" fillId="6" borderId="12" xfId="0" applyFont="1" applyFill="1" applyBorder="1"/>
    <xf numFmtId="0" fontId="16" fillId="6" borderId="36" xfId="0" applyFont="1" applyFill="1" applyBorder="1"/>
    <xf numFmtId="0" fontId="16" fillId="5" borderId="0" xfId="0" applyFont="1" applyFill="1" applyAlignment="1">
      <alignment vertical="center"/>
    </xf>
    <xf numFmtId="0" fontId="2" fillId="0" borderId="0" xfId="1" applyAlignment="1">
      <alignment vertical="center" wrapText="1"/>
    </xf>
    <xf numFmtId="0" fontId="2" fillId="0" borderId="0" xfId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24" xfId="0" applyFont="1" applyFill="1" applyBorder="1" applyAlignment="1">
      <alignment horizontal="righ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</cellXfs>
  <cellStyles count="2">
    <cellStyle name="Normalny" xfId="0" builtinId="0"/>
    <cellStyle name="Normalny 2" xfId="1" xr:uid="{25F5815F-9729-4BB5-AC13-94529980842B}"/>
  </cellStyles>
  <dxfs count="74"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color theme="7" tint="-0.499984740745262"/>
      </font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color theme="7" tint="-0.499984740745262"/>
      </font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ont>
        <b val="0"/>
        <i/>
        <color theme="7" tint="-0.499984740745262"/>
      </font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b val="0"/>
        <i/>
        <strike val="0"/>
        <color theme="0" tint="-0.34998626667073579"/>
      </font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83820</xdr:colOff>
      <xdr:row>0</xdr:row>
      <xdr:rowOff>7620</xdr:rowOff>
    </xdr:from>
    <xdr:to>
      <xdr:col>24</xdr:col>
      <xdr:colOff>70273</xdr:colOff>
      <xdr:row>26</xdr:row>
      <xdr:rowOff>45720</xdr:rowOff>
    </xdr:to>
    <xdr:grpSp>
      <xdr:nvGrpSpPr>
        <xdr:cNvPr id="5" name="Grupa 4">
          <a:extLst>
            <a:ext uri="{FF2B5EF4-FFF2-40B4-BE49-F238E27FC236}">
              <a16:creationId xmlns:a16="http://schemas.microsoft.com/office/drawing/2014/main" id="{3057E2BB-1D45-4AE8-AB85-329A5D54BB24}"/>
            </a:ext>
          </a:extLst>
        </xdr:cNvPr>
        <xdr:cNvGrpSpPr/>
      </xdr:nvGrpSpPr>
      <xdr:grpSpPr>
        <a:xfrm>
          <a:off x="6179820" y="7620"/>
          <a:ext cx="8520853" cy="4792980"/>
          <a:chOff x="0" y="0"/>
          <a:chExt cx="12192000" cy="6858000"/>
        </a:xfrm>
      </xdr:grpSpPr>
      <xdr:pic>
        <xdr:nvPicPr>
          <xdr:cNvPr id="6" name="Obraz 5">
            <a:extLst>
              <a:ext uri="{FF2B5EF4-FFF2-40B4-BE49-F238E27FC236}">
                <a16:creationId xmlns:a16="http://schemas.microsoft.com/office/drawing/2014/main" id="{CB4975E5-94A7-45E2-A034-0DF838017C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2192000" cy="685800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:a16="http://schemas.microsoft.com/office/drawing/2014/main" id="{98A7DCFE-B9A6-4AF5-8614-1EC5BB1FAF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34286" t="54966" r="43980" b="11701"/>
          <a:stretch/>
        </xdr:blipFill>
        <xdr:spPr>
          <a:xfrm>
            <a:off x="5458408" y="3984170"/>
            <a:ext cx="2649894" cy="2286001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228600</xdr:colOff>
      <xdr:row>19</xdr:row>
      <xdr:rowOff>99060</xdr:rowOff>
    </xdr:from>
    <xdr:to>
      <xdr:col>9</xdr:col>
      <xdr:colOff>525780</xdr:colOff>
      <xdr:row>19</xdr:row>
      <xdr:rowOff>99060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id="{CC3D6393-49D9-4588-AAE3-E4CE1991E155}"/>
            </a:ext>
          </a:extLst>
        </xdr:cNvPr>
        <xdr:cNvCxnSpPr/>
      </xdr:nvCxnSpPr>
      <xdr:spPr>
        <a:xfrm>
          <a:off x="5105400" y="3573780"/>
          <a:ext cx="90678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97DEB-5A21-4C96-ACFC-F176651C62F5}">
  <dimension ref="A1:J35"/>
  <sheetViews>
    <sheetView tabSelected="1" topLeftCell="A10" workbookViewId="0">
      <selection activeCell="A34" sqref="A34"/>
    </sheetView>
  </sheetViews>
  <sheetFormatPr defaultRowHeight="14.4" x14ac:dyDescent="0.3"/>
  <cols>
    <col min="1" max="16384" width="8.88671875" style="30"/>
  </cols>
  <sheetData>
    <row r="1" spans="1:10" ht="14.4" customHeight="1" x14ac:dyDescent="0.3">
      <c r="A1" s="121" t="s">
        <v>181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3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3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3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3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3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x14ac:dyDescent="0.3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3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x14ac:dyDescent="0.3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x14ac:dyDescent="0.3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x14ac:dyDescent="0.3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x14ac:dyDescent="0.3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x14ac:dyDescent="0.3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x14ac:dyDescent="0.3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x14ac:dyDescent="0.3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x14ac:dyDescent="0.3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x14ac:dyDescent="0.3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x14ac:dyDescent="0.3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x14ac:dyDescent="0.3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x14ac:dyDescent="0.3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x14ac:dyDescent="0.3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x14ac:dyDescent="0.3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x14ac:dyDescent="0.3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x14ac:dyDescent="0.3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x14ac:dyDescent="0.3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x14ac:dyDescent="0.3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x14ac:dyDescent="0.3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x14ac:dyDescent="0.3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x14ac:dyDescent="0.3">
      <c r="A35" s="75"/>
      <c r="B35" s="75"/>
      <c r="C35" s="75"/>
      <c r="D35" s="75"/>
      <c r="E35" s="75"/>
      <c r="F35" s="75"/>
      <c r="G35" s="75"/>
      <c r="H35" s="75"/>
      <c r="I35" s="75"/>
      <c r="J35" s="75"/>
    </row>
  </sheetData>
  <mergeCells count="1">
    <mergeCell ref="A1:J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4EDE-9E11-40CA-BFA4-F7BF1055B54A}">
  <dimension ref="A1:BZ32"/>
  <sheetViews>
    <sheetView topLeftCell="A4" workbookViewId="0">
      <selection activeCell="B10" sqref="B10:BZ10"/>
    </sheetView>
  </sheetViews>
  <sheetFormatPr defaultRowHeight="14.4" x14ac:dyDescent="0.3"/>
  <cols>
    <col min="1" max="1" width="4.88671875" customWidth="1"/>
    <col min="2" max="2" width="11.5546875" customWidth="1"/>
    <col min="3" max="4" width="28.5546875" customWidth="1"/>
    <col min="5" max="9" width="17.88671875" customWidth="1"/>
    <col min="14" max="14" width="13.88671875" customWidth="1"/>
    <col min="15" max="15" width="11.88671875" customWidth="1"/>
    <col min="16" max="16" width="10.88671875" customWidth="1"/>
    <col min="17" max="19" width="14.33203125" customWidth="1"/>
    <col min="20" max="25" width="19.33203125" customWidth="1"/>
    <col min="26" max="30" width="15.6640625" customWidth="1"/>
    <col min="31" max="37" width="18.6640625" customWidth="1"/>
    <col min="38" max="39" width="15.6640625" customWidth="1"/>
    <col min="40" max="50" width="12.88671875" customWidth="1"/>
    <col min="51" max="51" width="16" customWidth="1"/>
    <col min="52" max="62" width="12.88671875" customWidth="1"/>
    <col min="63" max="71" width="16.109375" customWidth="1"/>
    <col min="72" max="72" width="11.6640625" customWidth="1"/>
    <col min="73" max="73" width="15.33203125" customWidth="1"/>
    <col min="74" max="74" width="11.6640625" customWidth="1"/>
    <col min="75" max="78" width="27.109375" customWidth="1"/>
  </cols>
  <sheetData>
    <row r="1" spans="1:78" ht="2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8" x14ac:dyDescent="0.3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14.4" customHeight="1" x14ac:dyDescent="0.3">
      <c r="A3" s="16"/>
      <c r="B3" s="105" t="s">
        <v>2</v>
      </c>
      <c r="C3" s="105"/>
      <c r="D3" s="105"/>
      <c r="E3" s="106"/>
      <c r="F3" s="107" t="s">
        <v>3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8"/>
      <c r="U3" s="108"/>
      <c r="V3" s="108"/>
      <c r="W3" s="108"/>
      <c r="X3" s="108"/>
      <c r="Y3" s="106"/>
      <c r="Z3" s="107" t="s">
        <v>4</v>
      </c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M3" s="90" t="s">
        <v>5</v>
      </c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2"/>
    </row>
    <row r="4" spans="1:78" ht="43.2" customHeight="1" x14ac:dyDescent="0.3">
      <c r="A4" s="78" t="s">
        <v>6</v>
      </c>
      <c r="B4" s="103" t="s">
        <v>7</v>
      </c>
      <c r="C4" s="103" t="s">
        <v>8</v>
      </c>
      <c r="D4" s="102" t="s">
        <v>9</v>
      </c>
      <c r="E4" s="77" t="s">
        <v>10</v>
      </c>
      <c r="F4" s="104" t="s">
        <v>11</v>
      </c>
      <c r="G4" s="102" t="s">
        <v>12</v>
      </c>
      <c r="H4" s="102" t="s">
        <v>13</v>
      </c>
      <c r="I4" s="102" t="s">
        <v>14</v>
      </c>
      <c r="J4" s="103" t="s">
        <v>15</v>
      </c>
      <c r="K4" s="102" t="s">
        <v>16</v>
      </c>
      <c r="L4" s="102" t="s">
        <v>17</v>
      </c>
      <c r="M4" s="102" t="s">
        <v>18</v>
      </c>
      <c r="N4" s="102" t="s">
        <v>19</v>
      </c>
      <c r="O4" s="103" t="s">
        <v>20</v>
      </c>
      <c r="P4" s="103" t="s">
        <v>21</v>
      </c>
      <c r="Q4" s="103" t="s">
        <v>22</v>
      </c>
      <c r="R4" s="103" t="s">
        <v>23</v>
      </c>
      <c r="S4" s="103" t="s">
        <v>24</v>
      </c>
      <c r="T4" s="81" t="s">
        <v>25</v>
      </c>
      <c r="U4" s="82"/>
      <c r="V4" s="82"/>
      <c r="W4" s="82"/>
      <c r="X4" s="82"/>
      <c r="Y4" s="83"/>
      <c r="Z4" s="78" t="s">
        <v>26</v>
      </c>
      <c r="AA4" s="103" t="s">
        <v>27</v>
      </c>
      <c r="AB4" s="103" t="s">
        <v>28</v>
      </c>
      <c r="AC4" s="103" t="s">
        <v>29</v>
      </c>
      <c r="AD4" s="103" t="s">
        <v>30</v>
      </c>
      <c r="AE4" s="103" t="s">
        <v>31</v>
      </c>
      <c r="AF4" s="103" t="s">
        <v>32</v>
      </c>
      <c r="AG4" s="103" t="s">
        <v>33</v>
      </c>
      <c r="AH4" s="103" t="s">
        <v>34</v>
      </c>
      <c r="AI4" s="103" t="s">
        <v>35</v>
      </c>
      <c r="AJ4" s="103" t="s">
        <v>36</v>
      </c>
      <c r="AK4" s="103" t="s">
        <v>37</v>
      </c>
      <c r="AL4" s="77" t="s">
        <v>38</v>
      </c>
      <c r="AM4" s="93" t="s">
        <v>39</v>
      </c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5"/>
      <c r="BT4" s="102" t="s">
        <v>40</v>
      </c>
      <c r="BU4" s="102"/>
      <c r="BV4" s="102"/>
      <c r="BW4" s="103" t="s">
        <v>41</v>
      </c>
      <c r="BX4" s="103" t="s">
        <v>42</v>
      </c>
      <c r="BY4" s="103" t="s">
        <v>43</v>
      </c>
      <c r="BZ4" s="77" t="s">
        <v>44</v>
      </c>
    </row>
    <row r="5" spans="1:78" ht="100.95" customHeight="1" x14ac:dyDescent="0.3">
      <c r="A5" s="78"/>
      <c r="B5" s="103"/>
      <c r="C5" s="103"/>
      <c r="D5" s="102"/>
      <c r="E5" s="77"/>
      <c r="F5" s="104"/>
      <c r="G5" s="102"/>
      <c r="H5" s="102"/>
      <c r="I5" s="102"/>
      <c r="J5" s="103"/>
      <c r="K5" s="102"/>
      <c r="L5" s="102"/>
      <c r="M5" s="102"/>
      <c r="N5" s="102"/>
      <c r="O5" s="103"/>
      <c r="P5" s="103"/>
      <c r="Q5" s="103"/>
      <c r="R5" s="103"/>
      <c r="S5" s="103"/>
      <c r="T5" s="84"/>
      <c r="U5" s="85"/>
      <c r="V5" s="85"/>
      <c r="W5" s="85"/>
      <c r="X5" s="85"/>
      <c r="Y5" s="86"/>
      <c r="Z5" s="78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77"/>
      <c r="AM5" s="96" t="s">
        <v>45</v>
      </c>
      <c r="AN5" s="95" t="s">
        <v>45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99" t="s">
        <v>46</v>
      </c>
      <c r="AZ5" s="102" t="s">
        <v>46</v>
      </c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 t="s">
        <v>47</v>
      </c>
      <c r="BL5" s="102" t="s">
        <v>48</v>
      </c>
      <c r="BM5" s="102" t="s">
        <v>49</v>
      </c>
      <c r="BN5" s="102" t="s">
        <v>50</v>
      </c>
      <c r="BO5" s="102" t="s">
        <v>51</v>
      </c>
      <c r="BP5" s="102" t="s">
        <v>52</v>
      </c>
      <c r="BQ5" s="102" t="s">
        <v>53</v>
      </c>
      <c r="BR5" s="102" t="s">
        <v>54</v>
      </c>
      <c r="BS5" s="102" t="s">
        <v>55</v>
      </c>
      <c r="BT5" s="102" t="s">
        <v>56</v>
      </c>
      <c r="BU5" s="102" t="s">
        <v>57</v>
      </c>
      <c r="BV5" s="102" t="s">
        <v>58</v>
      </c>
      <c r="BW5" s="103"/>
      <c r="BX5" s="103"/>
      <c r="BY5" s="103"/>
      <c r="BZ5" s="77"/>
    </row>
    <row r="6" spans="1:78" x14ac:dyDescent="0.3">
      <c r="A6" s="78"/>
      <c r="B6" s="103"/>
      <c r="C6" s="103"/>
      <c r="D6" s="102"/>
      <c r="E6" s="77"/>
      <c r="F6" s="104"/>
      <c r="G6" s="102"/>
      <c r="H6" s="102"/>
      <c r="I6" s="102"/>
      <c r="J6" s="103"/>
      <c r="K6" s="102"/>
      <c r="L6" s="102"/>
      <c r="M6" s="102"/>
      <c r="N6" s="102"/>
      <c r="O6" s="103"/>
      <c r="P6" s="103"/>
      <c r="Q6" s="103"/>
      <c r="R6" s="103"/>
      <c r="S6" s="103"/>
      <c r="T6" s="87"/>
      <c r="U6" s="88"/>
      <c r="V6" s="88"/>
      <c r="W6" s="88"/>
      <c r="X6" s="88"/>
      <c r="Y6" s="89"/>
      <c r="Z6" s="78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77"/>
      <c r="AM6" s="97"/>
      <c r="AN6" s="110" t="s">
        <v>59</v>
      </c>
      <c r="AO6" s="109"/>
      <c r="AP6" s="109"/>
      <c r="AQ6" s="109"/>
      <c r="AR6" s="109"/>
      <c r="AS6" s="109"/>
      <c r="AT6" s="109" t="s">
        <v>60</v>
      </c>
      <c r="AU6" s="109"/>
      <c r="AV6" s="109"/>
      <c r="AW6" s="109"/>
      <c r="AX6" s="109"/>
      <c r="AY6" s="100"/>
      <c r="AZ6" s="109" t="s">
        <v>59</v>
      </c>
      <c r="BA6" s="109"/>
      <c r="BB6" s="109"/>
      <c r="BC6" s="109"/>
      <c r="BD6" s="109"/>
      <c r="BE6" s="109"/>
      <c r="BF6" s="109" t="s">
        <v>60</v>
      </c>
      <c r="BG6" s="109"/>
      <c r="BH6" s="109"/>
      <c r="BI6" s="109"/>
      <c r="BJ6" s="109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3"/>
      <c r="BX6" s="103"/>
      <c r="BY6" s="103"/>
      <c r="BZ6" s="77"/>
    </row>
    <row r="7" spans="1:78" ht="43.2" x14ac:dyDescent="0.3">
      <c r="A7" s="78"/>
      <c r="B7" s="103"/>
      <c r="C7" s="103"/>
      <c r="D7" s="102"/>
      <c r="E7" s="77"/>
      <c r="F7" s="104"/>
      <c r="G7" s="102"/>
      <c r="H7" s="102"/>
      <c r="I7" s="102"/>
      <c r="J7" s="103"/>
      <c r="K7" s="102"/>
      <c r="L7" s="102"/>
      <c r="M7" s="102"/>
      <c r="N7" s="102"/>
      <c r="O7" s="103"/>
      <c r="P7" s="103"/>
      <c r="Q7" s="103"/>
      <c r="R7" s="103"/>
      <c r="S7" s="103"/>
      <c r="T7" s="20" t="s">
        <v>61</v>
      </c>
      <c r="U7" s="20" t="s">
        <v>62</v>
      </c>
      <c r="V7" s="20" t="s">
        <v>63</v>
      </c>
      <c r="W7" s="20" t="s">
        <v>64</v>
      </c>
      <c r="X7" s="20" t="s">
        <v>65</v>
      </c>
      <c r="Y7" s="20" t="s">
        <v>66</v>
      </c>
      <c r="Z7" s="78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77"/>
      <c r="AM7" s="98"/>
      <c r="AN7" s="7" t="s">
        <v>67</v>
      </c>
      <c r="AO7" s="8" t="s">
        <v>68</v>
      </c>
      <c r="AP7" s="8" t="s">
        <v>69</v>
      </c>
      <c r="AQ7" s="8" t="s">
        <v>70</v>
      </c>
      <c r="AR7" s="8" t="s">
        <v>71</v>
      </c>
      <c r="AS7" s="8" t="s">
        <v>72</v>
      </c>
      <c r="AT7" s="8" t="s">
        <v>73</v>
      </c>
      <c r="AU7" s="8" t="s">
        <v>74</v>
      </c>
      <c r="AV7" s="8" t="s">
        <v>75</v>
      </c>
      <c r="AW7" s="8" t="s">
        <v>76</v>
      </c>
      <c r="AX7" s="8" t="s">
        <v>77</v>
      </c>
      <c r="AY7" s="101"/>
      <c r="AZ7" s="8" t="s">
        <v>67</v>
      </c>
      <c r="BA7" s="8" t="s">
        <v>68</v>
      </c>
      <c r="BB7" s="8" t="s">
        <v>69</v>
      </c>
      <c r="BC7" s="8" t="s">
        <v>70</v>
      </c>
      <c r="BD7" s="8" t="s">
        <v>71</v>
      </c>
      <c r="BE7" s="8" t="s">
        <v>72</v>
      </c>
      <c r="BF7" s="8" t="s">
        <v>73</v>
      </c>
      <c r="BG7" s="8" t="s">
        <v>74</v>
      </c>
      <c r="BH7" s="8" t="s">
        <v>75</v>
      </c>
      <c r="BI7" s="8" t="s">
        <v>76</v>
      </c>
      <c r="BJ7" s="8" t="s">
        <v>77</v>
      </c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3"/>
      <c r="BX7" s="103"/>
      <c r="BY7" s="103"/>
      <c r="BZ7" s="77"/>
    </row>
    <row r="8" spans="1:78" x14ac:dyDescent="0.3">
      <c r="A8" s="11">
        <v>1</v>
      </c>
      <c r="B8" s="17">
        <f>IF(Ankieta!$B$4&gt;0,Ankieta!$B$4,"b.d.")</f>
        <v>44347</v>
      </c>
      <c r="C8" s="9" t="str">
        <f>IF(Ankieta!$B$5&gt;0,Ankieta!$B$5,"b.d.")</f>
        <v>Anna Iksińska</v>
      </c>
      <c r="D8" s="9" t="str">
        <f>IF(Ankieta!$B$6&gt;0,Ankieta!$B$6,"b.d.")</f>
        <v>Jan Kowalski</v>
      </c>
      <c r="E8" s="12" t="str">
        <f>IF(Ankieta!$B$7&gt;0,Ankieta!$B$7,"b.d.")</f>
        <v>OPS</v>
      </c>
      <c r="F8" s="9" t="str">
        <f>IF(Ankieta!$B$9&gt;0,Ankieta!$B$9,"b.d.")</f>
        <v>MAŁOPOLSKIE</v>
      </c>
      <c r="G8" s="9" t="str">
        <f>IF(Ankieta!$B$10&gt;0,Ankieta!$B$10,"b.d.")</f>
        <v>Kraków</v>
      </c>
      <c r="H8" s="9" t="str">
        <f>IF(Ankieta!$B$11&gt;0,Ankieta!$B$11,"b.d.")</f>
        <v>Kraków</v>
      </c>
      <c r="I8" s="9" t="str">
        <f>IF(Ankieta!$B$12&gt;0,Ankieta!$B$12,"b.d.")</f>
        <v>Kraków</v>
      </c>
      <c r="J8" s="9" t="str">
        <f>IF(Ankieta!$B$13&gt;0,Ankieta!$B$13,"b.d.")</f>
        <v>30-017</v>
      </c>
      <c r="K8" s="9" t="str">
        <f>IF(Ankieta!$B$14&gt;0,Ankieta!$B$14,"b.d.")</f>
        <v>Racławicka</v>
      </c>
      <c r="L8" s="9" t="str">
        <f>IF(Ankieta!$B$15&gt;0,Ankieta!$B$15,"b.d.")</f>
        <v>b.d.</v>
      </c>
      <c r="M8" s="9" t="str">
        <f>IF(Ankieta!$B$16&gt;0,Ankieta!$B$16,"b.d.")</f>
        <v>b.d.</v>
      </c>
      <c r="N8" s="9" t="str">
        <f>IF(Ankieta!$B$17&gt;0,Ankieta!$B$17,"b.d.")</f>
        <v>jednorodzinny wolnostojacy</v>
      </c>
      <c r="O8" s="9">
        <f>IF(Ankieta!$B$18&gt;0,Ankieta!$B$18,"b.d.")</f>
        <v>100</v>
      </c>
      <c r="P8" s="9" t="str">
        <f>IF(Ankieta!$B$19&gt;0,Ankieta!$B$19,"b.d.")</f>
        <v>1965 - 1974</v>
      </c>
      <c r="Q8" s="9" t="str">
        <f>IF(Ankieta!$B$20&gt;0,Ankieta!$B$20,"b.d.")</f>
        <v>NIE</v>
      </c>
      <c r="R8" s="9" t="str">
        <f>IF(Ankieta!$B$21&gt;0,Ankieta!$B$21,"b.d.")</f>
        <v>NIE</v>
      </c>
      <c r="S8" s="9" t="str">
        <f>IF(Ankieta!$B$22&gt;0,Ankieta!$B$22,"b.d.")</f>
        <v>stan zły - wymaga częsciowej termomodernizacji</v>
      </c>
      <c r="T8" s="9" t="str">
        <f>IF(Ankieta!$B$22&gt;0,Ankieta!$B$23,"b.d.")</f>
        <v>Wybierz z listy</v>
      </c>
      <c r="U8" s="21" t="str">
        <f>IF(Ankieta!$B$23&gt;0,Ankieta!$B$24,"b.d.")</f>
        <v>Wybierz z listy</v>
      </c>
      <c r="V8" s="21" t="str">
        <f>IF(Ankieta!$B$22&gt;0,Ankieta!$B$25,"b.d.")</f>
        <v>Wybierz z listy</v>
      </c>
      <c r="W8" s="21" t="str">
        <f>IF(Ankieta!$B$22&gt;0,Ankieta!$B$26,"b.d.")</f>
        <v>Wybierz z listy</v>
      </c>
      <c r="X8" s="21" t="str">
        <f>IF(Ankieta!$B$22&gt;0,Ankieta!$B$27,"b.d.")</f>
        <v>Wybierz z listy</v>
      </c>
      <c r="Y8" s="21" t="str">
        <f>IF(Ankieta!$B$22&gt;0,Ankieta!$B$28,"b.d.")</f>
        <v>Wybierz z listy</v>
      </c>
      <c r="Z8" s="11" t="str">
        <f>IF(Ankieta!$B$30&gt;0,Ankieta!$B$30,"b.d.")</f>
        <v>pełna własność</v>
      </c>
      <c r="AA8" s="9" t="str">
        <f>IF(Ankieta!$B$30&gt;0,Ankieta!$B$31,"b.d.")</f>
        <v>NIE</v>
      </c>
      <c r="AB8" s="9">
        <f>IF(Ankieta!$B$32&gt;0,Ankieta!$B$32,"b.d.")</f>
        <v>5</v>
      </c>
      <c r="AC8" s="9">
        <f>IF(Ankieta!$B$33&gt;0,Ankieta!$B$33,"b.d.")</f>
        <v>2</v>
      </c>
      <c r="AD8" s="9" t="str">
        <f>IF(Ankieta!$B$33&gt;0,Ankieta!$B$34,"b.d.")</f>
        <v>TAK</v>
      </c>
      <c r="AE8" s="9" t="str">
        <f>IF(Ankieta!$B$35&gt;0,Ankieta!$B$35,"b.d.")</f>
        <v>TAK</v>
      </c>
      <c r="AF8" s="9" t="str">
        <f>IF(Ankieta!$B$36&gt;0,Ankieta!$B$36,"b.d.")</f>
        <v>NIE</v>
      </c>
      <c r="AG8" s="9" t="str">
        <f>IF(Ankieta!$B$37&gt;0,Ankieta!$B$37,"b.d.")</f>
        <v>NIE</v>
      </c>
      <c r="AH8" s="9" t="str">
        <f>IF(Ankieta!$B$38&gt;0,Ankieta!$B$38,"b.d.")</f>
        <v>TAK</v>
      </c>
      <c r="AI8" s="9" t="str">
        <f>IF(Ankieta!$B$38&gt;0,Ankieta!$B$39,"b.d.")</f>
        <v>TAK</v>
      </c>
      <c r="AJ8" s="9" t="str">
        <f>IF(Ankieta!$B$38&gt;0,Ankieta!$B$40,"b.d.")</f>
        <v>TAK</v>
      </c>
      <c r="AK8" s="9" t="str">
        <f>IF(Ankieta!$B$41&gt;0,Ankieta!$B$41,"b.d.")</f>
        <v>TAK</v>
      </c>
      <c r="AL8" s="18" t="str">
        <f>IF(Ankieta!$B$42&gt;0,Ankieta!$B$42,"b.d.")</f>
        <v>1400,- zł - 1960 zł</v>
      </c>
      <c r="AM8" s="23" t="str">
        <f>IF(Ankieta!$B$45&gt;0,Ankieta!$B$45,"b.d.")</f>
        <v>Ogrzewanie</v>
      </c>
      <c r="AN8" s="9">
        <f>IF(Ankieta!$B$45&gt;0,Ankieta!$B$46,"b.d.")</f>
        <v>0</v>
      </c>
      <c r="AO8" s="9" t="str">
        <f>IF(Ankieta!$B$45&gt;0,Ankieta!$B$47,"b.d.")</f>
        <v>Wybierz z listy</v>
      </c>
      <c r="AP8" s="9" t="str">
        <f>IF(Ankieta!$B$45&gt;0,Ankieta!$B$48,"b.d.")</f>
        <v>Wybierz z listy</v>
      </c>
      <c r="AQ8" s="9" t="str">
        <f>IF(Ankieta!$B$45&gt;0,Ankieta!$B$49,"b.d.")</f>
        <v>TAK</v>
      </c>
      <c r="AR8" s="9" t="str">
        <f>IF(Ankieta!$B$45&gt;0,Ankieta!$B$50,"b.d.")</f>
        <v>Wybierz z listy</v>
      </c>
      <c r="AS8" s="9" t="str">
        <f>IF(Ankieta!$B$45&gt;0,Ankieta!$B$51,"b.d.")</f>
        <v>Wybierz z listy</v>
      </c>
      <c r="AT8" s="9" t="str">
        <f>IF(Ankieta!$B$45&gt;0,Ankieta!$B$53,"b.d.")</f>
        <v>TAK</v>
      </c>
      <c r="AU8" s="9" t="str">
        <f>IF(Ankieta!$B$45&gt;0,Ankieta!$B$54,"b.d.")</f>
        <v>Wybierz z listy</v>
      </c>
      <c r="AV8" s="9" t="str">
        <f>IF(Ankieta!$B$45&gt;0,Ankieta!$B$55,"b.d.")</f>
        <v>Wybierz z listy</v>
      </c>
      <c r="AW8" s="9" t="str">
        <f>IF(Ankieta!$B$45&gt;0,Ankieta!$B$56,"b.d.")</f>
        <v>Wybierz z listy</v>
      </c>
      <c r="AX8" s="9" t="str">
        <f>IF(Ankieta!$B$45&gt;0,Ankieta!$B$57,"b.d.")</f>
        <v>Wybierz z listy</v>
      </c>
      <c r="AY8" s="9" t="str">
        <f>IF(Ankieta!$B$58&gt;0,Ankieta!$B$58,"b.d.")</f>
        <v>Ogrzewanie + ciepła woda</v>
      </c>
      <c r="AZ8" s="9">
        <f>IF(Ankieta!$B$58&gt;0,Ankieta!$B$59,"b.d.")</f>
        <v>0</v>
      </c>
      <c r="BA8" s="9" t="str">
        <f>IF(Ankieta!$B$58&gt;0,Ankieta!$B$60,"b.d.")</f>
        <v>Wybierz z listy</v>
      </c>
      <c r="BB8" s="9" t="str">
        <f>IF(Ankieta!$B$58&gt;0,Ankieta!$B$61,"b.d.")</f>
        <v>Wybierz z listy</v>
      </c>
      <c r="BC8" s="9" t="str">
        <f>IF(Ankieta!$B$58&gt;0,Ankieta!$B$62,"b.d.")</f>
        <v>Wybierz z listy</v>
      </c>
      <c r="BD8" s="9" t="str">
        <f>IF(Ankieta!$B$58&gt;0,Ankieta!$B$63,"b.d.")</f>
        <v>TAK</v>
      </c>
      <c r="BE8" s="9" t="str">
        <f>IF(Ankieta!$B$58&gt;0,Ankieta!$B$64,"b.d.")</f>
        <v>Wybierz z listy</v>
      </c>
      <c r="BF8" s="9" t="str">
        <f>IF(Ankieta!$B$58&gt;0,Ankieta!$B$66,"b.d.")</f>
        <v>Wybierz z listy</v>
      </c>
      <c r="BG8" s="9" t="str">
        <f>IF(Ankieta!$B$58&gt;0,Ankieta!$B$67,"b.d.")</f>
        <v>Wybierz z listy</v>
      </c>
      <c r="BH8" s="9" t="str">
        <f>IF(Ankieta!$B$58&gt;0,Ankieta!$B$68,"b.d.")</f>
        <v>TAK</v>
      </c>
      <c r="BI8" s="9" t="str">
        <f>IF(Ankieta!$B$58&gt;0,Ankieta!$B$69,"b.d.")</f>
        <v>Wybierz z listy</v>
      </c>
      <c r="BJ8" s="9" t="str">
        <f>IF(Ankieta!$B$58&gt;0,Ankieta!$B$70,"b.d.")</f>
        <v>Wybierz z listy</v>
      </c>
      <c r="BK8" s="9" t="str">
        <f>IF(Ankieta!$B$71&gt;0,Ankieta!$B$71,"b.d.")</f>
        <v>Nie występuje</v>
      </c>
      <c r="BL8" s="9" t="str">
        <f>IF(Ankieta!$B$72&gt;0,Ankieta!$B$72,"b.d.")</f>
        <v>Nie występuje</v>
      </c>
      <c r="BM8" s="9" t="str">
        <f>IF(Ankieta!$B$73&gt;0,Ankieta!$B$73,"b.d.")</f>
        <v>Nie występuje</v>
      </c>
      <c r="BN8" s="9" t="str">
        <f>IF(Ankieta!$B$74&gt;0,Ankieta!$B$74,"b.d.")</f>
        <v>Nie występuje</v>
      </c>
      <c r="BO8" s="9" t="str">
        <f>IF(Ankieta!$B$75&gt;0,Ankieta!$B$75,"b.d.")</f>
        <v>Nie występuje</v>
      </c>
      <c r="BP8" s="9" t="str">
        <f>IF(Ankieta!$B$76&gt;0,Ankieta!$B$76,"b.d.")</f>
        <v>Nie występuje</v>
      </c>
      <c r="BQ8" s="9" t="str">
        <f>IF(Ankieta!$B$77&gt;0,Ankieta!$B$77,"b.d.")</f>
        <v>Nie występuje</v>
      </c>
      <c r="BR8" s="9" t="str">
        <f>IF(Ankieta!$B$78&gt;0,Ankieta!$B$78,"b.d.")</f>
        <v>Nie występuje</v>
      </c>
      <c r="BS8" s="9" t="str">
        <f>IF(Ankieta!$B$79&gt;0,Ankieta!$B$79,"b.d.")</f>
        <v>Nie występuje</v>
      </c>
      <c r="BT8" s="9" t="str">
        <f>IF(Ankieta!$B$81&gt;0,Ankieta!$B$81,"b.d.")</f>
        <v>NIE</v>
      </c>
      <c r="BU8" s="9" t="str">
        <f>IF(Ankieta!B$82&gt;0,Ankieta!$B$82,"b.d.")</f>
        <v>TAK</v>
      </c>
      <c r="BV8" s="9" t="str">
        <f>IF(Ankieta!$B$83&gt;0,Ankieta!$B$83,"b.d.")</f>
        <v>NIE</v>
      </c>
      <c r="BW8" s="9">
        <f>IF(Ankieta!$B$84&gt;0,Ankieta!$B$84,"b.d.")</f>
        <v>700</v>
      </c>
      <c r="BX8" s="9">
        <f>IF(Ankieta!$B$85&gt;0,Ankieta!$B$85,"b.d.")</f>
        <v>1200</v>
      </c>
      <c r="BY8" s="9" t="str">
        <f>IF(Ankieta!$B$86&gt;0,Ankieta!$B$86,"b.d.")</f>
        <v>4 - bardzo wysokie: są miesiące, w których nie ma możliwości zapłacenia rachunków kosztem innych potrzeb</v>
      </c>
      <c r="BZ8" s="12" t="str">
        <f>IF(Ankieta!$B$87&gt;0,Ankieta!$B$87,"b.d.")</f>
        <v>2 - zazwyczaj temperatura w budynku/mieszkaniu* jest odpowiednia, ale nie mam problemu w jej zapewnieniu</v>
      </c>
    </row>
    <row r="9" spans="1:78" ht="15" customHeight="1" x14ac:dyDescent="0.3">
      <c r="A9" s="11">
        <v>2</v>
      </c>
      <c r="B9" s="17" t="str">
        <f>IF('Ankieta (2)'!$B$4&gt;0,'Ankieta (2)'!$B$4,"b.d.")</f>
        <v>b.d.</v>
      </c>
      <c r="C9" s="9" t="str">
        <f>IF('Ankieta (2)'!$B$5&gt;0,'Ankieta (2)'!$B$5,"b.d.")</f>
        <v>b.d.</v>
      </c>
      <c r="D9" s="9" t="str">
        <f>IF('Ankieta (2)'!$B$6&gt;0,'Ankieta (2)'!$B$6,"b.d.")</f>
        <v>b.d.</v>
      </c>
      <c r="E9" s="12" t="str">
        <f>IF('Ankieta (2)'!$B$7&gt;0,'Ankieta (2)'!$B$7,"b.d.")</f>
        <v>b.d.</v>
      </c>
      <c r="F9" s="9" t="str">
        <f>IF('Ankieta (2)'!$B$9&gt;0,'Ankieta (2)'!$B$9,"b.d.")</f>
        <v>b.d.</v>
      </c>
      <c r="G9" s="9" t="str">
        <f>IF('Ankieta (2)'!$B$10&gt;0,'Ankieta (2)'!$B$10,"b.d.")</f>
        <v>b.d.</v>
      </c>
      <c r="H9" s="9" t="str">
        <f>IF('Ankieta (2)'!$B$11&gt;0,'Ankieta (2)'!$B$11,"b.d.")</f>
        <v>b.d.</v>
      </c>
      <c r="I9" s="9" t="str">
        <f>IF('Ankieta (2)'!$B$12&gt;0,'Ankieta (2)'!$B$12,"b.d.")</f>
        <v>b.d.</v>
      </c>
      <c r="J9" s="9" t="str">
        <f>IF('Ankieta (2)'!$B$13&gt;0,'Ankieta (2)'!$B$13,"b.d.")</f>
        <v>b.d.</v>
      </c>
      <c r="K9" s="9" t="str">
        <f>IF('Ankieta (2)'!$B$14&gt;0,'Ankieta (2)'!$B$14,"b.d.")</f>
        <v>b.d.</v>
      </c>
      <c r="L9" s="9" t="str">
        <f>IF('Ankieta (2)'!$B$15&gt;0,'Ankieta (2)'!$B$15,"b.d.")</f>
        <v>b.d.</v>
      </c>
      <c r="M9" s="9" t="str">
        <f>IF('Ankieta (2)'!$B$16&gt;0,'Ankieta (2)'!$B$16,"b.d.")</f>
        <v>b.d.</v>
      </c>
      <c r="N9" s="9" t="str">
        <f>IF('Ankieta (2)'!$B$17&gt;0,'Ankieta (2)'!$B$17,"b.d.")</f>
        <v>b.d.</v>
      </c>
      <c r="O9" s="9" t="str">
        <f>IF('Ankieta (2)'!$B$18&gt;0,'Ankieta (2)'!$B$18,"b.d.")</f>
        <v>b.d.</v>
      </c>
      <c r="P9" s="9" t="str">
        <f>IF('Ankieta (2)'!$B$19&gt;0,'Ankieta (2)'!$B$19,"b.d.")</f>
        <v>b.d.</v>
      </c>
      <c r="Q9" s="9" t="str">
        <f>IF('Ankieta (2)'!$B$20&gt;0,'Ankieta (2)'!$B$20,"b.d.")</f>
        <v>b.d.</v>
      </c>
      <c r="R9" s="9" t="str">
        <f>IF('Ankieta (2)'!$B$21&gt;0,'Ankieta (2)'!$B$21,"b.d.")</f>
        <v>b.d.</v>
      </c>
      <c r="S9" s="9" t="str">
        <f>IF('Ankieta (2)'!$B$22&gt;0,'Ankieta (2)'!$B$22,"b.d.")</f>
        <v>b.d.</v>
      </c>
      <c r="T9" s="9" t="str">
        <f>IF('Ankieta (2)'!$B$22&gt;0,'Ankieta (2)'!$B$23,"b.d.")</f>
        <v>b.d.</v>
      </c>
      <c r="U9" s="21" t="str">
        <f>IF('Ankieta (2)'!$B$23&gt;0,'Ankieta (2)'!$B$24,"b.d.")</f>
        <v/>
      </c>
      <c r="V9" s="21" t="str">
        <f>IF('Ankieta (2)'!$B$22&gt;0,'Ankieta (2)'!$B$25,"b.d.")</f>
        <v>b.d.</v>
      </c>
      <c r="W9" s="21" t="str">
        <f>IF('Ankieta (2)'!$B$22&gt;0,'Ankieta (2)'!$B$26,"b.d.")</f>
        <v>b.d.</v>
      </c>
      <c r="X9" s="21" t="str">
        <f>IF('Ankieta (2)'!$B$22&gt;0,'Ankieta (2)'!$B$27,"b.d.")</f>
        <v>b.d.</v>
      </c>
      <c r="Y9" s="21" t="str">
        <f>IF('Ankieta (2)'!$B$22&gt;0,'Ankieta (2)'!$B$28,"b.d.")</f>
        <v>b.d.</v>
      </c>
      <c r="Z9" s="11" t="str">
        <f>IF('Ankieta (2)'!$B$30&gt;0,'Ankieta (2)'!$B$30,"b.d.")</f>
        <v>b.d.</v>
      </c>
      <c r="AA9" s="9" t="str">
        <f>IF('Ankieta (2)'!$B$30&gt;0,'Ankieta (2)'!$B$31,"b.d.")</f>
        <v>b.d.</v>
      </c>
      <c r="AB9" s="9" t="str">
        <f>IF('Ankieta (2)'!$B$32&gt;0,'Ankieta (2)'!$B$32,"b.d.")</f>
        <v>b.d.</v>
      </c>
      <c r="AC9" s="9" t="str">
        <f>IF('Ankieta (2)'!$B$33&gt;0,'Ankieta (2)'!$B$33,"b.d.")</f>
        <v>b.d.</v>
      </c>
      <c r="AD9" s="9" t="str">
        <f>IF('Ankieta (2)'!$B$33&gt;0,'Ankieta (2)'!$B$34,"b.d.")</f>
        <v>b.d.</v>
      </c>
      <c r="AE9" s="9" t="str">
        <f>IF('Ankieta (2)'!$B$35&gt;0,'Ankieta (2)'!$B$35,"b.d.")</f>
        <v>b.d.</v>
      </c>
      <c r="AF9" s="9" t="str">
        <f>IF('Ankieta (2)'!$B$36&gt;0,'Ankieta (2)'!$B$36,"b.d.")</f>
        <v>b.d.</v>
      </c>
      <c r="AG9" s="9" t="str">
        <f>IF('Ankieta (2)'!$B$37&gt;0,'Ankieta (2)'!$B$37,"b.d.")</f>
        <v>b.d.</v>
      </c>
      <c r="AH9" s="9" t="str">
        <f>IF('Ankieta (2)'!$B$38&gt;0,'Ankieta (2)'!$B$38,"b.d.")</f>
        <v>b.d.</v>
      </c>
      <c r="AI9" s="9" t="str">
        <f>IF('Ankieta (2)'!$B$38&gt;0,'Ankieta (2)'!$B$39,"b.d.")</f>
        <v>b.d.</v>
      </c>
      <c r="AJ9" s="9" t="str">
        <f>IF('Ankieta (2)'!$B$38&gt;0,'Ankieta (2)'!$B$40,"b.d.")</f>
        <v>b.d.</v>
      </c>
      <c r="AK9" s="9" t="str">
        <f>IF('Ankieta (2)'!$B$41&gt;0,'Ankieta (2)'!$B$41,"b.d.")</f>
        <v>b.d.</v>
      </c>
      <c r="AL9" s="18" t="str">
        <f>IF('Ankieta (2)'!$B$42&gt;0,'Ankieta (2)'!$B$42,"b.d.")</f>
        <v>b.d.</v>
      </c>
      <c r="AM9" s="23" t="str">
        <f>IF('Ankieta (2)'!$B$45&gt;0,'Ankieta (2)'!$B$45,"b.d.")</f>
        <v>b.d.</v>
      </c>
      <c r="AN9" s="9" t="str">
        <f>IF('Ankieta (2)'!$B$45&gt;0,'Ankieta (2)'!$B$46,"b.d.")</f>
        <v>b.d.</v>
      </c>
      <c r="AO9" s="9" t="str">
        <f>IF('Ankieta (2)'!$B$45&gt;0,'Ankieta (2)'!$B$47,"b.d.")</f>
        <v>b.d.</v>
      </c>
      <c r="AP9" s="9" t="str">
        <f>IF('Ankieta (2)'!$B$45&gt;0,'Ankieta (2)'!$B$48,"b.d.")</f>
        <v>b.d.</v>
      </c>
      <c r="AQ9" s="9" t="str">
        <f>IF('Ankieta (2)'!$B$45&gt;0,'Ankieta (2)'!$B$49,"b.d.")</f>
        <v>b.d.</v>
      </c>
      <c r="AR9" s="9" t="str">
        <f>IF('Ankieta (2)'!$B$45&gt;0,'Ankieta (2)'!$B$50,"b.d.")</f>
        <v>b.d.</v>
      </c>
      <c r="AS9" s="9" t="str">
        <f>IF('Ankieta (2)'!$B$45&gt;0,'Ankieta (2)'!$B$51,"b.d.")</f>
        <v>b.d.</v>
      </c>
      <c r="AT9" s="9" t="str">
        <f>IF('Ankieta (2)'!$B$45&gt;0,'Ankieta (2)'!$B$53,"b.d.")</f>
        <v>b.d.</v>
      </c>
      <c r="AU9" s="9" t="str">
        <f>IF('Ankieta (2)'!$B$45&gt;0,'Ankieta (2)'!$B$54,"b.d.")</f>
        <v>b.d.</v>
      </c>
      <c r="AV9" s="9" t="str">
        <f>IF('Ankieta (2)'!$B$45&gt;0,'Ankieta (2)'!$B$55,"b.d.")</f>
        <v>b.d.</v>
      </c>
      <c r="AW9" s="9" t="str">
        <f>IF('Ankieta (2)'!$B$45&gt;0,'Ankieta (2)'!$B$56,"b.d.")</f>
        <v>b.d.</v>
      </c>
      <c r="AX9" s="9" t="str">
        <f>IF('Ankieta (2)'!$B$45&gt;0,'Ankieta (2)'!$B$57,"b.d.")</f>
        <v>b.d.</v>
      </c>
      <c r="AY9" s="9" t="str">
        <f>IF('Ankieta (2)'!$B$58&gt;0,'Ankieta (2)'!$B$58,"b.d.")</f>
        <v>b.d.</v>
      </c>
      <c r="AZ9" s="9" t="str">
        <f>IF('Ankieta (2)'!$B$58&gt;0,'Ankieta (2)'!$B$59,"b.d.")</f>
        <v>b.d.</v>
      </c>
      <c r="BA9" s="9" t="str">
        <f>IF('Ankieta (2)'!$B$58&gt;0,'Ankieta (2)'!$B$60,"b.d.")</f>
        <v>b.d.</v>
      </c>
      <c r="BB9" s="9" t="str">
        <f>IF('Ankieta (2)'!$B$58&gt;0,'Ankieta (2)'!$B$61,"b.d.")</f>
        <v>b.d.</v>
      </c>
      <c r="BC9" s="9" t="str">
        <f>IF('Ankieta (2)'!$B$58&gt;0,'Ankieta (2)'!$B$62,"b.d.")</f>
        <v>b.d.</v>
      </c>
      <c r="BD9" s="9" t="str">
        <f>IF('Ankieta (2)'!$B$58&gt;0,'Ankieta (2)'!$B$63,"b.d.")</f>
        <v>b.d.</v>
      </c>
      <c r="BE9" s="9" t="str">
        <f>IF('Ankieta (2)'!$B$58&gt;0,'Ankieta (2)'!$B$64,"b.d.")</f>
        <v>b.d.</v>
      </c>
      <c r="BF9" s="9" t="str">
        <f>IF('Ankieta (2)'!$B$58&gt;0,'Ankieta (2)'!$B$66,"b.d.")</f>
        <v>b.d.</v>
      </c>
      <c r="BG9" s="9" t="str">
        <f>IF('Ankieta (2)'!$B$58&gt;0,'Ankieta (2)'!$B$67,"b.d.")</f>
        <v>b.d.</v>
      </c>
      <c r="BH9" s="9" t="str">
        <f>IF('Ankieta (2)'!$B$58&gt;0,'Ankieta (2)'!$B$68,"b.d.")</f>
        <v>b.d.</v>
      </c>
      <c r="BI9" s="9" t="str">
        <f>IF('Ankieta (2)'!$B$58&gt;0,'Ankieta (2)'!$B$69,"b.d.")</f>
        <v>b.d.</v>
      </c>
      <c r="BJ9" s="9" t="str">
        <f>IF('Ankieta (2)'!$B$58&gt;0,'Ankieta (2)'!$B$70,"b.d.")</f>
        <v>b.d.</v>
      </c>
      <c r="BK9" s="9" t="str">
        <f>IF('Ankieta (2)'!$B$71&gt;0,'Ankieta (2)'!$B$71,"b.d.")</f>
        <v>b.d.</v>
      </c>
      <c r="BL9" s="9" t="str">
        <f>IF('Ankieta (2)'!$B$72&gt;0,'Ankieta (2)'!$B$72,"b.d.")</f>
        <v>b.d.</v>
      </c>
      <c r="BM9" s="9" t="str">
        <f>IF('Ankieta (2)'!$B$73&gt;0,'Ankieta (2)'!$B$73,"b.d.")</f>
        <v>b.d.</v>
      </c>
      <c r="BN9" s="9" t="str">
        <f>IF('Ankieta (2)'!$B$74&gt;0,'Ankieta (2)'!$B$74,"b.d.")</f>
        <v>b.d.</v>
      </c>
      <c r="BO9" s="9" t="str">
        <f>IF('Ankieta (2)'!$B$75&gt;0,'Ankieta (2)'!$B$75,"b.d.")</f>
        <v>b.d.</v>
      </c>
      <c r="BP9" s="9" t="str">
        <f>IF('Ankieta (2)'!$B$76&gt;0,'Ankieta (2)'!$B$76,"b.d.")</f>
        <v>b.d.</v>
      </c>
      <c r="BQ9" s="9" t="str">
        <f>IF('Ankieta (2)'!$B$77&gt;0,'Ankieta (2)'!$B$77,"b.d.")</f>
        <v>b.d.</v>
      </c>
      <c r="BR9" s="9" t="str">
        <f>IF('Ankieta (2)'!$B$78&gt;0,'Ankieta (2)'!$B$78,"b.d.")</f>
        <v>b.d.</v>
      </c>
      <c r="BS9" s="9" t="str">
        <f>IF('Ankieta (2)'!$B$79&gt;0,'Ankieta (2)'!$B$79,"b.d.")</f>
        <v>b.d.</v>
      </c>
      <c r="BT9" s="9" t="str">
        <f>IF('Ankieta (2)'!$B$81&gt;0,'Ankieta (2)'!$B$81,"b.d.")</f>
        <v>b.d.</v>
      </c>
      <c r="BU9" s="9" t="str">
        <f>IF('Ankieta (2)'!B$82&gt;0,'Ankieta (2)'!$B$82,"b.d.")</f>
        <v>b.d.</v>
      </c>
      <c r="BV9" s="9" t="str">
        <f>IF('Ankieta (2)'!$B$83&gt;0,'Ankieta (2)'!$B$83,"b.d.")</f>
        <v>b.d.</v>
      </c>
      <c r="BW9" s="9" t="str">
        <f>IF('Ankieta (2)'!$B$84&gt;0,'Ankieta (2)'!$B$84,"b.d.")</f>
        <v>b.d.</v>
      </c>
      <c r="BX9" s="9" t="str">
        <f>IF('Ankieta (2)'!$B$85&gt;0,'Ankieta (2)'!$B$85,"b.d.")</f>
        <v>b.d.</v>
      </c>
      <c r="BY9" s="9" t="str">
        <f>IF('Ankieta (2)'!$B$86&gt;0,'Ankieta (2)'!$B$86,"b.d.")</f>
        <v>b.d.</v>
      </c>
      <c r="BZ9" s="12" t="str">
        <f>IF('Ankieta (2)'!$B$87&gt;0,'Ankieta (2)'!$B$87,"b.d.")</f>
        <v>b.d.</v>
      </c>
    </row>
    <row r="10" spans="1:78" x14ac:dyDescent="0.3">
      <c r="A10" s="11">
        <v>3</v>
      </c>
      <c r="B10" s="17" t="str">
        <f>IF('Ankieta (3)'!$B$4&gt;0,'Ankieta (3)'!$B$4,"b.d.")</f>
        <v>b.d.</v>
      </c>
      <c r="C10" s="9" t="str">
        <f>IF('Ankieta (3)'!$B$5&gt;0,'Ankieta (3)'!$B$5,"b.d.")</f>
        <v>b.d.</v>
      </c>
      <c r="D10" s="9" t="str">
        <f>IF('Ankieta (3)'!$B$6&gt;0,'Ankieta (3)'!$B$6,"b.d.")</f>
        <v>b.d.</v>
      </c>
      <c r="E10" s="12" t="str">
        <f>IF('Ankieta (3)'!$B$7&gt;0,'Ankieta (3)'!$B$7,"b.d.")</f>
        <v>b.d.</v>
      </c>
      <c r="F10" s="9" t="str">
        <f>IF('Ankieta (3)'!$B$9&gt;0,'Ankieta (3)'!$B$9,"b.d.")</f>
        <v>b.d.</v>
      </c>
      <c r="G10" s="9" t="str">
        <f>IF('Ankieta (3)'!$B$10&gt;0,'Ankieta (3)'!$B$10,"b.d.")</f>
        <v>b.d.</v>
      </c>
      <c r="H10" s="9" t="str">
        <f>IF('Ankieta (3)'!$B$11&gt;0,'Ankieta (3)'!$B$11,"b.d.")</f>
        <v>b.d.</v>
      </c>
      <c r="I10" s="9" t="str">
        <f>IF('Ankieta (3)'!$B$12&gt;0,'Ankieta (3)'!$B$12,"b.d.")</f>
        <v>b.d.</v>
      </c>
      <c r="J10" s="9" t="str">
        <f>IF('Ankieta (3)'!$B$13&gt;0,'Ankieta (3)'!$B$13,"b.d.")</f>
        <v>b.d.</v>
      </c>
      <c r="K10" s="9" t="str">
        <f>IF('Ankieta (3)'!$B$14&gt;0,'Ankieta (3)'!$B$14,"b.d.")</f>
        <v>b.d.</v>
      </c>
      <c r="L10" s="9" t="str">
        <f>IF('Ankieta (3)'!$B$15&gt;0,'Ankieta (3)'!$B$15,"b.d.")</f>
        <v>b.d.</v>
      </c>
      <c r="M10" s="9" t="str">
        <f>IF('Ankieta (3)'!$B$16&gt;0,'Ankieta (3)'!$B$16,"b.d.")</f>
        <v>b.d.</v>
      </c>
      <c r="N10" s="9" t="str">
        <f>IF('Ankieta (3)'!$B$17&gt;0,'Ankieta (3)'!$B$17,"b.d.")</f>
        <v>b.d.</v>
      </c>
      <c r="O10" s="9" t="str">
        <f>IF('Ankieta (3)'!$B$18&gt;0,'Ankieta (3)'!$B$18,"b.d.")</f>
        <v>b.d.</v>
      </c>
      <c r="P10" s="9" t="str">
        <f>IF('Ankieta (3)'!$B$19&gt;0,'Ankieta (3)'!$B$19,"b.d.")</f>
        <v>b.d.</v>
      </c>
      <c r="Q10" s="9" t="str">
        <f>IF('Ankieta (3)'!$B$20&gt;0,'Ankieta (3)'!$B$20,"b.d.")</f>
        <v>b.d.</v>
      </c>
      <c r="R10" s="9" t="str">
        <f>IF('Ankieta (3)'!$B$21&gt;0,'Ankieta (3)'!$B$21,"b.d.")</f>
        <v>b.d.</v>
      </c>
      <c r="S10" s="9" t="str">
        <f>IF('Ankieta (3)'!$B$22&gt;0,'Ankieta (3)'!$B$22,"b.d.")</f>
        <v>b.d.</v>
      </c>
      <c r="T10" s="9" t="str">
        <f>IF('Ankieta (3)'!$B$22&gt;0,'Ankieta (3)'!$B$23,"b.d.")</f>
        <v>b.d.</v>
      </c>
      <c r="U10" s="21" t="str">
        <f>IF('Ankieta (3)'!$B$23&gt;0,'Ankieta (3)'!$B$24,"b.d.")</f>
        <v/>
      </c>
      <c r="V10" s="21" t="str">
        <f>IF('Ankieta (3)'!$B$22&gt;0,'Ankieta (3)'!$B$25,"b.d.")</f>
        <v>b.d.</v>
      </c>
      <c r="W10" s="21" t="str">
        <f>IF('Ankieta (3)'!$B$22&gt;0,'Ankieta (3)'!$B$26,"b.d.")</f>
        <v>b.d.</v>
      </c>
      <c r="X10" s="21" t="str">
        <f>IF('Ankieta (3)'!$B$22&gt;0,'Ankieta (3)'!$B$27,"b.d.")</f>
        <v>b.d.</v>
      </c>
      <c r="Y10" s="21" t="str">
        <f>IF('Ankieta (3)'!$B$22&gt;0,'Ankieta (3)'!$B$28,"b.d.")</f>
        <v>b.d.</v>
      </c>
      <c r="Z10" s="11" t="str">
        <f>IF('Ankieta (3)'!$B$30&gt;0,'Ankieta (3)'!$B$30,"b.d.")</f>
        <v>b.d.</v>
      </c>
      <c r="AA10" s="9" t="str">
        <f>IF('Ankieta (3)'!$B$30&gt;0,'Ankieta (3)'!$B$31,"b.d.")</f>
        <v>b.d.</v>
      </c>
      <c r="AB10" s="9" t="str">
        <f>IF('Ankieta (3)'!$B$32&gt;0,'Ankieta (3)'!$B$32,"b.d.")</f>
        <v>b.d.</v>
      </c>
      <c r="AC10" s="9" t="str">
        <f>IF('Ankieta (3)'!$B$33&gt;0,'Ankieta (3)'!$B$33,"b.d.")</f>
        <v>b.d.</v>
      </c>
      <c r="AD10" s="9" t="str">
        <f>IF('Ankieta (3)'!$B$33&gt;0,'Ankieta (3)'!$B$34,"b.d.")</f>
        <v>b.d.</v>
      </c>
      <c r="AE10" s="9" t="str">
        <f>IF('Ankieta (3)'!$B$35&gt;0,'Ankieta (3)'!$B$35,"b.d.")</f>
        <v>b.d.</v>
      </c>
      <c r="AF10" s="9" t="str">
        <f>IF('Ankieta (3)'!$B$36&gt;0,'Ankieta (3)'!$B$36,"b.d.")</f>
        <v>b.d.</v>
      </c>
      <c r="AG10" s="9" t="str">
        <f>IF('Ankieta (3)'!$B$37&gt;0,'Ankieta (3)'!$B$37,"b.d.")</f>
        <v>b.d.</v>
      </c>
      <c r="AH10" s="9" t="str">
        <f>IF('Ankieta (3)'!$B$38&gt;0,'Ankieta (3)'!$B$38,"b.d.")</f>
        <v>b.d.</v>
      </c>
      <c r="AI10" s="9" t="str">
        <f>IF('Ankieta (3)'!$B$38&gt;0,'Ankieta (3)'!$B$39,"b.d.")</f>
        <v>b.d.</v>
      </c>
      <c r="AJ10" s="9" t="str">
        <f>IF('Ankieta (3)'!$B$38&gt;0,'Ankieta (3)'!$B$40,"b.d.")</f>
        <v>b.d.</v>
      </c>
      <c r="AK10" s="9" t="str">
        <f>IF('Ankieta (3)'!$B$41&gt;0,'Ankieta (3)'!$B$41,"b.d.")</f>
        <v>b.d.</v>
      </c>
      <c r="AL10" s="18" t="str">
        <f>IF('Ankieta (3)'!$B$42&gt;0,'Ankieta (3)'!$B$42,"b.d.")</f>
        <v>b.d.</v>
      </c>
      <c r="AM10" s="23" t="str">
        <f>IF('Ankieta (3)'!$B$45&gt;0,'Ankieta (3)'!$B$45,"b.d.")</f>
        <v>b.d.</v>
      </c>
      <c r="AN10" s="9" t="str">
        <f>IF('Ankieta (3)'!$B$45&gt;0,'Ankieta (3)'!$B$46,"b.d.")</f>
        <v>b.d.</v>
      </c>
      <c r="AO10" s="9" t="str">
        <f>IF('Ankieta (3)'!$B$45&gt;0,'Ankieta (3)'!$B$47,"b.d.")</f>
        <v>b.d.</v>
      </c>
      <c r="AP10" s="9" t="str">
        <f>IF('Ankieta (3)'!$B$45&gt;0,'Ankieta (3)'!$B$48,"b.d.")</f>
        <v>b.d.</v>
      </c>
      <c r="AQ10" s="9" t="str">
        <f>IF('Ankieta (3)'!$B$45&gt;0,'Ankieta (3)'!$B$49,"b.d.")</f>
        <v>b.d.</v>
      </c>
      <c r="AR10" s="9" t="str">
        <f>IF('Ankieta (3)'!$B$45&gt;0,'Ankieta (3)'!$B$50,"b.d.")</f>
        <v>b.d.</v>
      </c>
      <c r="AS10" s="9" t="str">
        <f>IF('Ankieta (3)'!$B$45&gt;0,'Ankieta (3)'!$B$51,"b.d.")</f>
        <v>b.d.</v>
      </c>
      <c r="AT10" s="9" t="str">
        <f>IF('Ankieta (3)'!$B$45&gt;0,'Ankieta (3)'!$B$53,"b.d.")</f>
        <v>b.d.</v>
      </c>
      <c r="AU10" s="9" t="str">
        <f>IF('Ankieta (3)'!$B$45&gt;0,'Ankieta (3)'!$B$54,"b.d.")</f>
        <v>b.d.</v>
      </c>
      <c r="AV10" s="9" t="str">
        <f>IF('Ankieta (3)'!$B$45&gt;0,'Ankieta (3)'!$B$55,"b.d.")</f>
        <v>b.d.</v>
      </c>
      <c r="AW10" s="9" t="str">
        <f>IF('Ankieta (3)'!$B$45&gt;0,'Ankieta (3)'!$B$56,"b.d.")</f>
        <v>b.d.</v>
      </c>
      <c r="AX10" s="9" t="str">
        <f>IF('Ankieta (3)'!$B$45&gt;0,'Ankieta (3)'!$B$57,"b.d.")</f>
        <v>b.d.</v>
      </c>
      <c r="AY10" s="9" t="str">
        <f>IF('Ankieta (3)'!$B$58&gt;0,'Ankieta (3)'!$B$58,"b.d.")</f>
        <v>b.d.</v>
      </c>
      <c r="AZ10" s="9" t="str">
        <f>IF('Ankieta (3)'!$B$58&gt;0,'Ankieta (3)'!$B$59,"b.d.")</f>
        <v>b.d.</v>
      </c>
      <c r="BA10" s="9" t="str">
        <f>IF('Ankieta (3)'!$B$58&gt;0,'Ankieta (3)'!$B$60,"b.d.")</f>
        <v>b.d.</v>
      </c>
      <c r="BB10" s="9" t="str">
        <f>IF('Ankieta (3)'!$B$58&gt;0,'Ankieta (3)'!$B$61,"b.d.")</f>
        <v>b.d.</v>
      </c>
      <c r="BC10" s="9" t="str">
        <f>IF('Ankieta (3)'!$B$58&gt;0,'Ankieta (3)'!$B$62,"b.d.")</f>
        <v>b.d.</v>
      </c>
      <c r="BD10" s="9" t="str">
        <f>IF('Ankieta (3)'!$B$58&gt;0,'Ankieta (3)'!$B$63,"b.d.")</f>
        <v>b.d.</v>
      </c>
      <c r="BE10" s="9" t="str">
        <f>IF('Ankieta (3)'!$B$58&gt;0,'Ankieta (3)'!$B$64,"b.d.")</f>
        <v>b.d.</v>
      </c>
      <c r="BF10" s="9" t="str">
        <f>IF('Ankieta (3)'!$B$58&gt;0,'Ankieta (3)'!$B$66,"b.d.")</f>
        <v>b.d.</v>
      </c>
      <c r="BG10" s="9" t="str">
        <f>IF('Ankieta (3)'!$B$58&gt;0,'Ankieta (3)'!$B$67,"b.d.")</f>
        <v>b.d.</v>
      </c>
      <c r="BH10" s="9" t="str">
        <f>IF('Ankieta (3)'!$B$58&gt;0,'Ankieta (3)'!$B$68,"b.d.")</f>
        <v>b.d.</v>
      </c>
      <c r="BI10" s="9" t="str">
        <f>IF('Ankieta (3)'!$B$58&gt;0,'Ankieta (3)'!$B$69,"b.d.")</f>
        <v>b.d.</v>
      </c>
      <c r="BJ10" s="9" t="str">
        <f>IF('Ankieta (3)'!$B$58&gt;0,'Ankieta (3)'!$B$70,"b.d.")</f>
        <v>b.d.</v>
      </c>
      <c r="BK10" s="9" t="str">
        <f>IF('Ankieta (3)'!$B$71&gt;0,'Ankieta (3)'!$B$71,"b.d.")</f>
        <v>b.d.</v>
      </c>
      <c r="BL10" s="9" t="str">
        <f>IF('Ankieta (3)'!$B$72&gt;0,'Ankieta (3)'!$B$72,"b.d.")</f>
        <v>b.d.</v>
      </c>
      <c r="BM10" s="9" t="str">
        <f>IF('Ankieta (3)'!$B$73&gt;0,'Ankieta (3)'!$B$73,"b.d.")</f>
        <v>b.d.</v>
      </c>
      <c r="BN10" s="9" t="str">
        <f>IF('Ankieta (3)'!$B$74&gt;0,'Ankieta (3)'!$B$74,"b.d.")</f>
        <v>b.d.</v>
      </c>
      <c r="BO10" s="9" t="str">
        <f>IF('Ankieta (3)'!$B$75&gt;0,'Ankieta (3)'!$B$75,"b.d.")</f>
        <v>b.d.</v>
      </c>
      <c r="BP10" s="9" t="str">
        <f>IF('Ankieta (3)'!$B$76&gt;0,'Ankieta (3)'!$B$76,"b.d.")</f>
        <v>b.d.</v>
      </c>
      <c r="BQ10" s="9" t="str">
        <f>IF('Ankieta (3)'!$B$77&gt;0,'Ankieta (3)'!$B$77,"b.d.")</f>
        <v>b.d.</v>
      </c>
      <c r="BR10" s="9" t="str">
        <f>IF('Ankieta (3)'!$B$78&gt;0,'Ankieta (3)'!$B$78,"b.d.")</f>
        <v>b.d.</v>
      </c>
      <c r="BS10" s="9" t="str">
        <f>IF('Ankieta (3)'!$B$79&gt;0,'Ankieta (3)'!$B$79,"b.d.")</f>
        <v>b.d.</v>
      </c>
      <c r="BT10" s="9" t="str">
        <f>IF('Ankieta (3)'!$B$81&gt;0,'Ankieta (3)'!$B$81,"b.d.")</f>
        <v>b.d.</v>
      </c>
      <c r="BU10" s="9" t="str">
        <f>IF('Ankieta (3)'!B$82&gt;0,'Ankieta (3)'!$B$82,"b.d.")</f>
        <v>b.d.</v>
      </c>
      <c r="BV10" s="9" t="str">
        <f>IF('Ankieta (3)'!$B$83&gt;0,'Ankieta (3)'!$B$83,"b.d.")</f>
        <v>b.d.</v>
      </c>
      <c r="BW10" s="9" t="str">
        <f>IF('Ankieta (3)'!$B$84&gt;0,'Ankieta (3)'!$B$84,"b.d.")</f>
        <v>b.d.</v>
      </c>
      <c r="BX10" s="9" t="str">
        <f>IF('Ankieta (3)'!$B$85&gt;0,'Ankieta (3)'!$B$85,"b.d.")</f>
        <v>b.d.</v>
      </c>
      <c r="BY10" s="9" t="str">
        <f>IF('Ankieta (3)'!$B$86&gt;0,'Ankieta (3)'!$B$86,"b.d.")</f>
        <v>b.d.</v>
      </c>
      <c r="BZ10" s="12" t="str">
        <f>IF('Ankieta (3)'!$B$87&gt;0,'Ankieta (3)'!$B$87,"b.d.")</f>
        <v>b.d.</v>
      </c>
    </row>
    <row r="11" spans="1:78" x14ac:dyDescent="0.3">
      <c r="A11" s="11">
        <v>4</v>
      </c>
      <c r="B11" s="9"/>
      <c r="C11" s="9"/>
      <c r="D11" s="9"/>
      <c r="E11" s="12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1"/>
      <c r="U11" s="18"/>
      <c r="V11" s="18"/>
      <c r="W11" s="18"/>
      <c r="X11" s="18"/>
      <c r="Y11" s="12"/>
      <c r="Z11" s="11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8"/>
      <c r="AM11" s="11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2"/>
    </row>
    <row r="12" spans="1:78" x14ac:dyDescent="0.3">
      <c r="A12" s="11">
        <v>5</v>
      </c>
      <c r="B12" s="9"/>
      <c r="C12" s="9"/>
      <c r="D12" s="9"/>
      <c r="E12" s="12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21"/>
      <c r="U12" s="18"/>
      <c r="V12" s="18"/>
      <c r="W12" s="18"/>
      <c r="X12" s="18"/>
      <c r="Y12" s="12"/>
      <c r="Z12" s="11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8"/>
      <c r="AM12" s="11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2"/>
    </row>
    <row r="13" spans="1:78" x14ac:dyDescent="0.3">
      <c r="A13" s="11">
        <v>6</v>
      </c>
      <c r="B13" s="9"/>
      <c r="C13" s="9"/>
      <c r="D13" s="9"/>
      <c r="E13" s="12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21"/>
      <c r="U13" s="18"/>
      <c r="V13" s="18"/>
      <c r="W13" s="18"/>
      <c r="X13" s="18"/>
      <c r="Y13" s="12"/>
      <c r="Z13" s="11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8"/>
      <c r="AM13" s="11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12"/>
    </row>
    <row r="14" spans="1:78" x14ac:dyDescent="0.3">
      <c r="A14" s="11">
        <v>7</v>
      </c>
      <c r="B14" s="9"/>
      <c r="C14" s="9"/>
      <c r="D14" s="9"/>
      <c r="E14" s="12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8"/>
      <c r="V14" s="18"/>
      <c r="W14" s="18"/>
      <c r="X14" s="18"/>
      <c r="Y14" s="12"/>
      <c r="Z14" s="11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8"/>
      <c r="AM14" s="11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2"/>
    </row>
    <row r="15" spans="1:78" x14ac:dyDescent="0.3">
      <c r="A15" s="11">
        <v>8</v>
      </c>
      <c r="B15" s="9"/>
      <c r="C15" s="9"/>
      <c r="D15" s="9"/>
      <c r="E15" s="12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8"/>
      <c r="U15" s="18"/>
      <c r="V15" s="18"/>
      <c r="W15" s="18"/>
      <c r="X15" s="18"/>
      <c r="Y15" s="12"/>
      <c r="Z15" s="11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8"/>
      <c r="AM15" s="11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2"/>
    </row>
    <row r="16" spans="1:78" x14ac:dyDescent="0.3">
      <c r="A16" s="11">
        <v>9</v>
      </c>
      <c r="B16" s="9"/>
      <c r="C16" s="9"/>
      <c r="D16" s="9"/>
      <c r="E16" s="1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8"/>
      <c r="U16" s="18"/>
      <c r="V16" s="18"/>
      <c r="W16" s="18"/>
      <c r="X16" s="18"/>
      <c r="Y16" s="12"/>
      <c r="Z16" s="11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8"/>
      <c r="AM16" s="11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12"/>
    </row>
    <row r="17" spans="1:78" x14ac:dyDescent="0.3">
      <c r="A17" s="11">
        <v>10</v>
      </c>
      <c r="B17" s="9"/>
      <c r="C17" s="9"/>
      <c r="D17" s="9"/>
      <c r="E17" s="12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8"/>
      <c r="U17" s="18"/>
      <c r="V17" s="18"/>
      <c r="W17" s="18"/>
      <c r="X17" s="18"/>
      <c r="Y17" s="12"/>
      <c r="Z17" s="11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8"/>
      <c r="AM17" s="1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2"/>
    </row>
    <row r="18" spans="1:78" x14ac:dyDescent="0.3">
      <c r="A18" s="11">
        <v>11</v>
      </c>
      <c r="B18" s="9"/>
      <c r="C18" s="9"/>
      <c r="D18" s="9"/>
      <c r="E18" s="12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8"/>
      <c r="U18" s="18"/>
      <c r="V18" s="18"/>
      <c r="W18" s="18"/>
      <c r="X18" s="18"/>
      <c r="Y18" s="12"/>
      <c r="Z18" s="11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8"/>
      <c r="AM18" s="11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2"/>
    </row>
    <row r="19" spans="1:78" x14ac:dyDescent="0.3">
      <c r="A19" s="11">
        <v>12</v>
      </c>
      <c r="B19" s="9"/>
      <c r="C19" s="9"/>
      <c r="D19" s="9"/>
      <c r="E19" s="12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8"/>
      <c r="U19" s="18"/>
      <c r="V19" s="18"/>
      <c r="W19" s="18"/>
      <c r="X19" s="18"/>
      <c r="Y19" s="12"/>
      <c r="Z19" s="11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8"/>
      <c r="AM19" s="11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2"/>
    </row>
    <row r="20" spans="1:78" x14ac:dyDescent="0.3">
      <c r="A20" s="11">
        <v>13</v>
      </c>
      <c r="B20" s="9"/>
      <c r="C20" s="9"/>
      <c r="D20" s="9"/>
      <c r="E20" s="12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8"/>
      <c r="U20" s="18"/>
      <c r="V20" s="18"/>
      <c r="W20" s="18"/>
      <c r="X20" s="18"/>
      <c r="Y20" s="12"/>
      <c r="Z20" s="11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8"/>
      <c r="AM20" s="11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2"/>
    </row>
    <row r="21" spans="1:78" x14ac:dyDescent="0.3">
      <c r="A21" s="11">
        <v>14</v>
      </c>
      <c r="B21" s="9"/>
      <c r="C21" s="9"/>
      <c r="D21" s="9"/>
      <c r="E21" s="12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8"/>
      <c r="U21" s="18"/>
      <c r="V21" s="18"/>
      <c r="W21" s="18"/>
      <c r="X21" s="18"/>
      <c r="Y21" s="12"/>
      <c r="Z21" s="11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8"/>
      <c r="AM21" s="1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2"/>
    </row>
    <row r="22" spans="1:78" x14ac:dyDescent="0.3">
      <c r="A22" s="11">
        <v>15</v>
      </c>
      <c r="B22" s="9"/>
      <c r="C22" s="9"/>
      <c r="D22" s="9"/>
      <c r="E22" s="12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8"/>
      <c r="U22" s="18"/>
      <c r="V22" s="18"/>
      <c r="W22" s="18"/>
      <c r="X22" s="18"/>
      <c r="Y22" s="12"/>
      <c r="Z22" s="1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8"/>
      <c r="AM22" s="1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2"/>
    </row>
    <row r="23" spans="1:78" x14ac:dyDescent="0.3">
      <c r="A23" s="11">
        <v>16</v>
      </c>
      <c r="B23" s="9"/>
      <c r="C23" s="9"/>
      <c r="D23" s="9"/>
      <c r="E23" s="12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8"/>
      <c r="U23" s="18"/>
      <c r="V23" s="18"/>
      <c r="W23" s="18"/>
      <c r="X23" s="18"/>
      <c r="Y23" s="12"/>
      <c r="Z23" s="11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8"/>
      <c r="AM23" s="11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2"/>
    </row>
    <row r="24" spans="1:78" x14ac:dyDescent="0.3">
      <c r="A24" s="11">
        <v>17</v>
      </c>
      <c r="B24" s="9"/>
      <c r="C24" s="9"/>
      <c r="D24" s="9"/>
      <c r="E24" s="12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8"/>
      <c r="U24" s="18"/>
      <c r="V24" s="18"/>
      <c r="W24" s="18"/>
      <c r="X24" s="18"/>
      <c r="Y24" s="12"/>
      <c r="Z24" s="11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8"/>
      <c r="AM24" s="11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12"/>
    </row>
    <row r="25" spans="1:78" x14ac:dyDescent="0.3">
      <c r="A25" s="11">
        <v>18</v>
      </c>
      <c r="B25" s="9"/>
      <c r="C25" s="9"/>
      <c r="D25" s="9"/>
      <c r="E25" s="12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8"/>
      <c r="U25" s="18"/>
      <c r="V25" s="18"/>
      <c r="W25" s="18"/>
      <c r="X25" s="18"/>
      <c r="Y25" s="12"/>
      <c r="Z25" s="11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8"/>
      <c r="AM25" s="11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2"/>
    </row>
    <row r="26" spans="1:78" x14ac:dyDescent="0.3">
      <c r="A26" s="11">
        <v>19</v>
      </c>
      <c r="B26" s="9"/>
      <c r="C26" s="9"/>
      <c r="D26" s="9"/>
      <c r="E26" s="12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8"/>
      <c r="U26" s="18"/>
      <c r="V26" s="18"/>
      <c r="W26" s="18"/>
      <c r="X26" s="18"/>
      <c r="Y26" s="12"/>
      <c r="Z26" s="11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8"/>
      <c r="AM26" s="11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2"/>
    </row>
    <row r="27" spans="1:78" x14ac:dyDescent="0.3">
      <c r="A27" s="11">
        <v>20</v>
      </c>
      <c r="B27" s="9"/>
      <c r="C27" s="9"/>
      <c r="D27" s="9"/>
      <c r="E27" s="12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8"/>
      <c r="U27" s="18"/>
      <c r="V27" s="18"/>
      <c r="W27" s="18"/>
      <c r="X27" s="18"/>
      <c r="Y27" s="12"/>
      <c r="Z27" s="1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8"/>
      <c r="AM27" s="11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2"/>
    </row>
    <row r="28" spans="1:78" x14ac:dyDescent="0.3">
      <c r="A28" s="11">
        <v>21</v>
      </c>
      <c r="B28" s="9"/>
      <c r="C28" s="9"/>
      <c r="D28" s="9"/>
      <c r="E28" s="12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8"/>
      <c r="U28" s="18"/>
      <c r="V28" s="18"/>
      <c r="W28" s="18"/>
      <c r="X28" s="18"/>
      <c r="Y28" s="12"/>
      <c r="Z28" s="11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8"/>
      <c r="AM28" s="11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2"/>
    </row>
    <row r="29" spans="1:78" x14ac:dyDescent="0.3">
      <c r="A29" s="11">
        <v>22</v>
      </c>
      <c r="B29" s="9"/>
      <c r="C29" s="9"/>
      <c r="D29" s="9"/>
      <c r="E29" s="12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8"/>
      <c r="U29" s="18"/>
      <c r="V29" s="18"/>
      <c r="W29" s="18"/>
      <c r="X29" s="18"/>
      <c r="Y29" s="12"/>
      <c r="Z29" s="11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8"/>
      <c r="AM29" s="11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2"/>
    </row>
    <row r="30" spans="1:78" x14ac:dyDescent="0.3">
      <c r="A30" s="11">
        <v>23</v>
      </c>
      <c r="B30" s="9"/>
      <c r="C30" s="9"/>
      <c r="D30" s="9"/>
      <c r="E30" s="12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8"/>
      <c r="U30" s="18"/>
      <c r="V30" s="18"/>
      <c r="W30" s="18"/>
      <c r="X30" s="18"/>
      <c r="Y30" s="12"/>
      <c r="Z30" s="11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8"/>
      <c r="AM30" s="11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2"/>
    </row>
    <row r="31" spans="1:78" x14ac:dyDescent="0.3">
      <c r="A31" s="11">
        <v>24</v>
      </c>
      <c r="B31" s="9"/>
      <c r="C31" s="9"/>
      <c r="D31" s="9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8"/>
      <c r="U31" s="18"/>
      <c r="V31" s="18"/>
      <c r="W31" s="18"/>
      <c r="X31" s="18"/>
      <c r="Y31" s="12"/>
      <c r="Z31" s="11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8"/>
      <c r="AM31" s="11"/>
      <c r="AN31" s="1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12"/>
    </row>
    <row r="32" spans="1:78" ht="15" thickBot="1" x14ac:dyDescent="0.35">
      <c r="A32" s="13">
        <v>25</v>
      </c>
      <c r="B32" s="14"/>
      <c r="C32" s="14"/>
      <c r="D32" s="14"/>
      <c r="E32" s="15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9"/>
      <c r="U32" s="19"/>
      <c r="V32" s="19"/>
      <c r="W32" s="19"/>
      <c r="X32" s="19"/>
      <c r="Y32" s="15"/>
      <c r="Z32" s="13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9"/>
      <c r="AM32" s="13"/>
      <c r="AN32" s="22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5"/>
    </row>
  </sheetData>
  <mergeCells count="65">
    <mergeCell ref="B3:E3"/>
    <mergeCell ref="F3:Y3"/>
    <mergeCell ref="Z3:AL3"/>
    <mergeCell ref="BT4:BV4"/>
    <mergeCell ref="AT6:AX6"/>
    <mergeCell ref="AZ6:BE6"/>
    <mergeCell ref="BF6:BJ6"/>
    <mergeCell ref="AN6:AS6"/>
    <mergeCell ref="H4:H7"/>
    <mergeCell ref="I4:I7"/>
    <mergeCell ref="K4:K7"/>
    <mergeCell ref="AZ5:BJ5"/>
    <mergeCell ref="AN5:AX5"/>
    <mergeCell ref="AI4:AI7"/>
    <mergeCell ref="AH4:AH7"/>
    <mergeCell ref="AG4:AG7"/>
    <mergeCell ref="BU5:BU7"/>
    <mergeCell ref="BV5:BV7"/>
    <mergeCell ref="AL4:AL7"/>
    <mergeCell ref="AK4:AK7"/>
    <mergeCell ref="AJ4:AJ7"/>
    <mergeCell ref="BO5:BO7"/>
    <mergeCell ref="BP5:BP7"/>
    <mergeCell ref="BQ5:BQ7"/>
    <mergeCell ref="BR5:BR7"/>
    <mergeCell ref="BS5:BS7"/>
    <mergeCell ref="BT5:BT7"/>
    <mergeCell ref="BK5:BK7"/>
    <mergeCell ref="BL5:BL7"/>
    <mergeCell ref="BM5:BM7"/>
    <mergeCell ref="BN5:BN7"/>
    <mergeCell ref="AE4:AE7"/>
    <mergeCell ref="AD4:AD7"/>
    <mergeCell ref="AC4:AC7"/>
    <mergeCell ref="AF4:AF7"/>
    <mergeCell ref="AB4:AB7"/>
    <mergeCell ref="AA4:AA7"/>
    <mergeCell ref="S4:S7"/>
    <mergeCell ref="R4:R7"/>
    <mergeCell ref="Q4:Q7"/>
    <mergeCell ref="Z4:Z7"/>
    <mergeCell ref="P4:P7"/>
    <mergeCell ref="O4:O7"/>
    <mergeCell ref="C4:C7"/>
    <mergeCell ref="E4:E7"/>
    <mergeCell ref="D4:D7"/>
    <mergeCell ref="F4:F7"/>
    <mergeCell ref="G4:G7"/>
    <mergeCell ref="J4:J7"/>
    <mergeCell ref="BZ4:BZ7"/>
    <mergeCell ref="A4:A7"/>
    <mergeCell ref="A1:BZ1"/>
    <mergeCell ref="A2:BZ2"/>
    <mergeCell ref="T4:Y6"/>
    <mergeCell ref="AM3:BZ3"/>
    <mergeCell ref="AM4:BS4"/>
    <mergeCell ref="AM5:AM7"/>
    <mergeCell ref="AY5:AY7"/>
    <mergeCell ref="L4:L7"/>
    <mergeCell ref="M4:M7"/>
    <mergeCell ref="N4:N7"/>
    <mergeCell ref="BW4:BW7"/>
    <mergeCell ref="BX4:BX7"/>
    <mergeCell ref="BY4:BY7"/>
    <mergeCell ref="B4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8F91-AAE9-41F7-BACB-8A3C4BD81503}">
  <sheetPr>
    <outlinePr applyStyles="1"/>
    <pageSetUpPr fitToPage="1"/>
  </sheetPr>
  <dimension ref="A1:Q89"/>
  <sheetViews>
    <sheetView zoomScaleNormal="100" workbookViewId="0">
      <pane xSplit="1" ySplit="2" topLeftCell="B81" activePane="bottomRight" state="frozen"/>
      <selection pane="topRight" activeCell="B1" sqref="B1"/>
      <selection pane="bottomLeft" activeCell="A3" sqref="A3"/>
      <selection pane="bottomRight" sqref="A1:C2"/>
    </sheetView>
  </sheetViews>
  <sheetFormatPr defaultColWidth="8.88671875" defaultRowHeight="14.4" x14ac:dyDescent="0.3"/>
  <cols>
    <col min="1" max="1" width="74.6640625" style="6" customWidth="1"/>
    <col min="2" max="2" width="43.6640625" style="5" customWidth="1"/>
    <col min="3" max="3" width="47.109375" style="29" customWidth="1"/>
    <col min="4" max="4" width="8.88671875" style="1" customWidth="1"/>
    <col min="5" max="16" width="8.88671875" style="2" customWidth="1"/>
    <col min="17" max="17" width="8.88671875" style="2"/>
    <col min="18" max="16384" width="8.88671875" style="1"/>
  </cols>
  <sheetData>
    <row r="1" spans="1:17" ht="52.95" customHeight="1" x14ac:dyDescent="0.3">
      <c r="A1" s="111" t="s">
        <v>78</v>
      </c>
      <c r="B1" s="112"/>
      <c r="C1" s="113"/>
    </row>
    <row r="2" spans="1:17" x14ac:dyDescent="0.3">
      <c r="A2" s="114" t="s">
        <v>1</v>
      </c>
      <c r="B2" s="115"/>
      <c r="C2" s="116"/>
    </row>
    <row r="3" spans="1:17" x14ac:dyDescent="0.3">
      <c r="A3" s="31" t="s">
        <v>2</v>
      </c>
      <c r="B3" s="24"/>
      <c r="C3" s="32"/>
      <c r="I3" s="2">
        <v>0</v>
      </c>
      <c r="Q3" s="2" t="s">
        <v>79</v>
      </c>
    </row>
    <row r="4" spans="1:17" ht="14.4" customHeight="1" x14ac:dyDescent="0.3">
      <c r="A4" s="33" t="s">
        <v>7</v>
      </c>
      <c r="B4" s="25">
        <v>44347</v>
      </c>
      <c r="C4" s="34"/>
      <c r="E4" s="2" t="s">
        <v>80</v>
      </c>
      <c r="F4" s="2" t="s">
        <v>81</v>
      </c>
      <c r="G4" s="2" t="s">
        <v>82</v>
      </c>
      <c r="H4" s="2" t="s">
        <v>83</v>
      </c>
      <c r="I4" s="2">
        <v>1</v>
      </c>
      <c r="J4" s="2" t="s">
        <v>84</v>
      </c>
      <c r="K4" s="2" t="s">
        <v>85</v>
      </c>
      <c r="L4" s="2" t="s">
        <v>61</v>
      </c>
      <c r="M4" s="2" t="s">
        <v>86</v>
      </c>
      <c r="N4" s="2" t="s">
        <v>67</v>
      </c>
      <c r="O4" s="2" t="s">
        <v>87</v>
      </c>
      <c r="P4" s="2" t="s">
        <v>88</v>
      </c>
      <c r="Q4" s="2" t="s">
        <v>79</v>
      </c>
    </row>
    <row r="5" spans="1:17" x14ac:dyDescent="0.3">
      <c r="A5" s="33" t="s">
        <v>8</v>
      </c>
      <c r="B5" s="26" t="s">
        <v>89</v>
      </c>
      <c r="C5" s="34"/>
      <c r="E5" s="2" t="s">
        <v>90</v>
      </c>
      <c r="F5" s="2" t="s">
        <v>91</v>
      </c>
      <c r="G5" s="2" t="s">
        <v>92</v>
      </c>
      <c r="H5" s="2" t="s">
        <v>93</v>
      </c>
      <c r="I5" s="2">
        <v>2</v>
      </c>
      <c r="J5" s="2" t="s">
        <v>94</v>
      </c>
      <c r="K5" s="2" t="s">
        <v>95</v>
      </c>
      <c r="L5" s="2" t="s">
        <v>62</v>
      </c>
      <c r="M5" s="2" t="s">
        <v>96</v>
      </c>
      <c r="N5" s="2" t="s">
        <v>68</v>
      </c>
      <c r="O5" s="2" t="s">
        <v>97</v>
      </c>
      <c r="P5" s="2" t="s">
        <v>98</v>
      </c>
      <c r="Q5" s="2" t="s">
        <v>79</v>
      </c>
    </row>
    <row r="6" spans="1:17" x14ac:dyDescent="0.3">
      <c r="A6" s="37" t="s">
        <v>9</v>
      </c>
      <c r="B6" s="38" t="s">
        <v>99</v>
      </c>
      <c r="C6" s="39"/>
      <c r="E6" s="2" t="s">
        <v>72</v>
      </c>
      <c r="F6" s="2" t="s">
        <v>100</v>
      </c>
      <c r="G6" s="2" t="s">
        <v>101</v>
      </c>
      <c r="H6" s="2" t="s">
        <v>102</v>
      </c>
      <c r="I6" s="2">
        <v>3</v>
      </c>
      <c r="J6" s="2" t="s">
        <v>103</v>
      </c>
      <c r="K6" s="2" t="s">
        <v>104</v>
      </c>
      <c r="L6" s="2" t="s">
        <v>63</v>
      </c>
      <c r="M6" s="2" t="s">
        <v>105</v>
      </c>
      <c r="N6" s="2" t="s">
        <v>69</v>
      </c>
      <c r="O6" s="2" t="s">
        <v>106</v>
      </c>
      <c r="P6" s="2" t="s">
        <v>107</v>
      </c>
      <c r="Q6" s="2" t="s">
        <v>79</v>
      </c>
    </row>
    <row r="7" spans="1:17" ht="14.4" customHeight="1" x14ac:dyDescent="0.3">
      <c r="A7" s="33" t="s">
        <v>10</v>
      </c>
      <c r="B7" s="27" t="s">
        <v>81</v>
      </c>
      <c r="C7" s="34" t="str">
        <f>IF(B7="Inna odpowiedź","Podaj własną odpowiedź","")</f>
        <v/>
      </c>
      <c r="F7" s="2" t="s">
        <v>108</v>
      </c>
      <c r="G7" s="2" t="s">
        <v>109</v>
      </c>
      <c r="H7" s="2" t="s">
        <v>110</v>
      </c>
      <c r="I7" s="2">
        <v>4</v>
      </c>
      <c r="J7" s="2" t="s">
        <v>111</v>
      </c>
      <c r="K7" s="2" t="s">
        <v>112</v>
      </c>
      <c r="L7" s="2" t="s">
        <v>64</v>
      </c>
      <c r="M7" s="2" t="s">
        <v>113</v>
      </c>
      <c r="N7" s="2" t="s">
        <v>70</v>
      </c>
      <c r="O7" s="2" t="s">
        <v>114</v>
      </c>
      <c r="P7" s="2" t="s">
        <v>115</v>
      </c>
      <c r="Q7" s="2" t="s">
        <v>79</v>
      </c>
    </row>
    <row r="8" spans="1:17" x14ac:dyDescent="0.3">
      <c r="A8" s="31" t="s">
        <v>3</v>
      </c>
      <c r="B8" s="24"/>
      <c r="C8" s="32"/>
      <c r="E8" s="2" t="s">
        <v>116</v>
      </c>
      <c r="F8" s="2" t="s">
        <v>117</v>
      </c>
      <c r="G8" s="2" t="s">
        <v>79</v>
      </c>
      <c r="H8" s="2" t="s">
        <v>118</v>
      </c>
      <c r="I8" s="2">
        <v>5</v>
      </c>
      <c r="J8" s="2" t="s">
        <v>119</v>
      </c>
      <c r="K8" s="2" t="s">
        <v>79</v>
      </c>
      <c r="L8" s="2" t="s">
        <v>65</v>
      </c>
      <c r="M8" s="2" t="s">
        <v>79</v>
      </c>
      <c r="N8" s="2" t="s">
        <v>71</v>
      </c>
      <c r="O8" s="2" t="s">
        <v>120</v>
      </c>
      <c r="P8" s="2" t="s">
        <v>121</v>
      </c>
      <c r="Q8" s="2" t="s">
        <v>79</v>
      </c>
    </row>
    <row r="9" spans="1:17" x14ac:dyDescent="0.3">
      <c r="A9" s="37" t="s">
        <v>11</v>
      </c>
      <c r="B9" s="38" t="s">
        <v>122</v>
      </c>
      <c r="C9" s="39"/>
      <c r="E9" s="2" t="s">
        <v>123</v>
      </c>
      <c r="F9" s="2" t="s">
        <v>124</v>
      </c>
      <c r="H9" s="2" t="s">
        <v>125</v>
      </c>
      <c r="I9" s="2">
        <v>6</v>
      </c>
      <c r="J9" s="2" t="s">
        <v>126</v>
      </c>
      <c r="K9" s="2" t="s">
        <v>79</v>
      </c>
      <c r="L9" s="2" t="s">
        <v>66</v>
      </c>
      <c r="M9" s="2" t="s">
        <v>79</v>
      </c>
      <c r="N9" s="2" t="s">
        <v>72</v>
      </c>
      <c r="O9" s="2" t="s">
        <v>79</v>
      </c>
      <c r="Q9" s="2" t="s">
        <v>79</v>
      </c>
    </row>
    <row r="10" spans="1:17" x14ac:dyDescent="0.3">
      <c r="A10" s="37" t="s">
        <v>12</v>
      </c>
      <c r="B10" s="38" t="s">
        <v>127</v>
      </c>
      <c r="C10" s="39"/>
      <c r="E10" s="2" t="s">
        <v>128</v>
      </c>
      <c r="F10" s="2" t="s">
        <v>129</v>
      </c>
      <c r="I10" s="2">
        <v>7</v>
      </c>
      <c r="J10" s="2" t="s">
        <v>130</v>
      </c>
      <c r="K10" s="2" t="s">
        <v>79</v>
      </c>
      <c r="L10" s="3" t="s">
        <v>131</v>
      </c>
    </row>
    <row r="11" spans="1:17" x14ac:dyDescent="0.3">
      <c r="A11" s="37" t="s">
        <v>13</v>
      </c>
      <c r="B11" s="38" t="s">
        <v>127</v>
      </c>
      <c r="C11" s="39"/>
      <c r="E11" s="2" t="s">
        <v>132</v>
      </c>
      <c r="F11" s="2" t="s">
        <v>133</v>
      </c>
      <c r="I11" s="2">
        <v>8</v>
      </c>
      <c r="J11" s="2" t="s">
        <v>134</v>
      </c>
      <c r="K11" s="2" t="s">
        <v>79</v>
      </c>
    </row>
    <row r="12" spans="1:17" x14ac:dyDescent="0.3">
      <c r="A12" s="37" t="s">
        <v>14</v>
      </c>
      <c r="B12" s="38" t="s">
        <v>127</v>
      </c>
      <c r="C12" s="39"/>
      <c r="F12" s="2" t="s">
        <v>135</v>
      </c>
      <c r="I12" s="2">
        <v>9</v>
      </c>
      <c r="J12" s="2" t="s">
        <v>136</v>
      </c>
      <c r="K12" s="2" t="s">
        <v>79</v>
      </c>
      <c r="N12" s="2" t="s">
        <v>73</v>
      </c>
      <c r="O12" s="2" t="s">
        <v>79</v>
      </c>
    </row>
    <row r="13" spans="1:17" x14ac:dyDescent="0.3">
      <c r="A13" s="33" t="s">
        <v>15</v>
      </c>
      <c r="B13" s="26" t="s">
        <v>137</v>
      </c>
      <c r="C13" s="34"/>
      <c r="E13" s="2" t="s">
        <v>138</v>
      </c>
      <c r="F13" s="2" t="s">
        <v>139</v>
      </c>
      <c r="I13" s="2">
        <v>10</v>
      </c>
      <c r="J13" s="2" t="s">
        <v>140</v>
      </c>
      <c r="K13" s="2" t="s">
        <v>79</v>
      </c>
      <c r="N13" s="2" t="s">
        <v>74</v>
      </c>
      <c r="O13" s="2" t="s">
        <v>79</v>
      </c>
    </row>
    <row r="14" spans="1:17" x14ac:dyDescent="0.3">
      <c r="A14" s="37" t="s">
        <v>16</v>
      </c>
      <c r="B14" s="40" t="s">
        <v>141</v>
      </c>
      <c r="C14" s="39"/>
      <c r="E14" s="2" t="s">
        <v>142</v>
      </c>
      <c r="F14" s="2" t="s">
        <v>143</v>
      </c>
      <c r="G14" s="2" t="s">
        <v>79</v>
      </c>
      <c r="I14" s="2">
        <v>11</v>
      </c>
      <c r="J14" s="2" t="s">
        <v>144</v>
      </c>
      <c r="K14" s="2" t="s">
        <v>79</v>
      </c>
      <c r="N14" s="2" t="s">
        <v>75</v>
      </c>
      <c r="O14" s="2" t="s">
        <v>79</v>
      </c>
    </row>
    <row r="15" spans="1:17" x14ac:dyDescent="0.3">
      <c r="A15" s="37" t="s">
        <v>17</v>
      </c>
      <c r="B15" s="38">
        <v>0</v>
      </c>
      <c r="C15" s="39"/>
      <c r="E15" s="2" t="s">
        <v>145</v>
      </c>
      <c r="F15" s="2" t="s">
        <v>146</v>
      </c>
      <c r="I15" s="2">
        <v>12</v>
      </c>
      <c r="J15" s="2" t="s">
        <v>147</v>
      </c>
      <c r="N15" s="2" t="s">
        <v>76</v>
      </c>
    </row>
    <row r="16" spans="1:17" x14ac:dyDescent="0.3">
      <c r="A16" s="37" t="s">
        <v>18</v>
      </c>
      <c r="B16" s="38">
        <v>0</v>
      </c>
      <c r="C16" s="39"/>
      <c r="E16" s="2" t="s">
        <v>148</v>
      </c>
      <c r="F16" s="2" t="s">
        <v>66</v>
      </c>
      <c r="G16" s="2" t="s">
        <v>79</v>
      </c>
      <c r="H16" s="2" t="s">
        <v>79</v>
      </c>
      <c r="N16" s="2" t="s">
        <v>77</v>
      </c>
      <c r="O16" s="2" t="s">
        <v>79</v>
      </c>
    </row>
    <row r="17" spans="1:14" x14ac:dyDescent="0.3">
      <c r="A17" s="37" t="s">
        <v>19</v>
      </c>
      <c r="B17" s="38" t="s">
        <v>82</v>
      </c>
      <c r="C17" s="39" t="str">
        <f>IF(B17="Inna odpowiedź","Podaj własną odpowiedź","")</f>
        <v/>
      </c>
      <c r="E17" s="2" t="s">
        <v>149</v>
      </c>
    </row>
    <row r="18" spans="1:14" ht="16.2" x14ac:dyDescent="0.3">
      <c r="A18" s="33" t="s">
        <v>20</v>
      </c>
      <c r="B18" s="26">
        <v>100</v>
      </c>
      <c r="C18" s="35" t="s">
        <v>150</v>
      </c>
      <c r="E18" s="2" t="s">
        <v>122</v>
      </c>
    </row>
    <row r="19" spans="1:14" x14ac:dyDescent="0.3">
      <c r="A19" s="33" t="s">
        <v>21</v>
      </c>
      <c r="B19" s="27" t="s">
        <v>119</v>
      </c>
      <c r="C19" s="34"/>
      <c r="E19" s="2" t="s">
        <v>151</v>
      </c>
    </row>
    <row r="20" spans="1:14" x14ac:dyDescent="0.3">
      <c r="A20" s="33" t="s">
        <v>22</v>
      </c>
      <c r="B20" s="27" t="s">
        <v>90</v>
      </c>
      <c r="C20" s="34"/>
      <c r="E20" s="2" t="s">
        <v>152</v>
      </c>
    </row>
    <row r="21" spans="1:14" x14ac:dyDescent="0.3">
      <c r="A21" s="33" t="s">
        <v>23</v>
      </c>
      <c r="B21" s="27" t="s">
        <v>90</v>
      </c>
      <c r="C21" s="34"/>
      <c r="E21" s="2" t="s">
        <v>153</v>
      </c>
      <c r="G21" s="2" t="s">
        <v>79</v>
      </c>
    </row>
    <row r="22" spans="1:14" x14ac:dyDescent="0.3">
      <c r="A22" s="36" t="s">
        <v>24</v>
      </c>
      <c r="B22" s="27" t="s">
        <v>104</v>
      </c>
      <c r="C22" s="34"/>
      <c r="E22" s="2" t="s">
        <v>154</v>
      </c>
    </row>
    <row r="23" spans="1:14" x14ac:dyDescent="0.3">
      <c r="A23" s="117" t="str">
        <f>IF(OR(B22=K6,B22=K7),"Wybierz elementy, które wymagają naprawy/zmiany","")</f>
        <v>Wybierz elementy, które wymagają naprawy/zmiany</v>
      </c>
      <c r="B23" s="28" t="str">
        <f>IF(A23="","","Wybierz z listy")</f>
        <v>Wybierz z listy</v>
      </c>
      <c r="C23" s="34"/>
      <c r="E23" s="2" t="s">
        <v>155</v>
      </c>
    </row>
    <row r="24" spans="1:14" x14ac:dyDescent="0.3">
      <c r="A24" s="117"/>
      <c r="B24" s="28" t="str">
        <f>IF(A23="","","Wybierz z listy")</f>
        <v>Wybierz z listy</v>
      </c>
      <c r="C24" s="34"/>
      <c r="E24" s="2" t="s">
        <v>156</v>
      </c>
    </row>
    <row r="25" spans="1:14" x14ac:dyDescent="0.3">
      <c r="A25" s="117"/>
      <c r="B25" s="28" t="str">
        <f>IF(A23="","","Wybierz z listy")</f>
        <v>Wybierz z listy</v>
      </c>
      <c r="C25" s="34"/>
      <c r="E25" s="2" t="s">
        <v>157</v>
      </c>
    </row>
    <row r="26" spans="1:14" x14ac:dyDescent="0.3">
      <c r="A26" s="117"/>
      <c r="B26" s="28" t="str">
        <f>IF(A23="","","Wybierz z listy")</f>
        <v>Wybierz z listy</v>
      </c>
      <c r="C26" s="34"/>
      <c r="E26" s="2" t="s">
        <v>158</v>
      </c>
    </row>
    <row r="27" spans="1:14" x14ac:dyDescent="0.3">
      <c r="A27" s="117"/>
      <c r="B27" s="28" t="str">
        <f>IF(A23="","","Wybierz z listy")</f>
        <v>Wybierz z listy</v>
      </c>
      <c r="C27" s="34"/>
      <c r="E27" s="2" t="s">
        <v>159</v>
      </c>
    </row>
    <row r="28" spans="1:14" x14ac:dyDescent="0.3">
      <c r="A28" s="117"/>
      <c r="B28" s="28" t="str">
        <f>IF(A23="","","Wybierz z listy")</f>
        <v>Wybierz z listy</v>
      </c>
      <c r="C28" s="34"/>
      <c r="E28" s="2" t="s">
        <v>160</v>
      </c>
      <c r="N28" s="4"/>
    </row>
    <row r="29" spans="1:14" x14ac:dyDescent="0.3">
      <c r="A29" s="31" t="s">
        <v>4</v>
      </c>
      <c r="B29" s="24"/>
      <c r="C29" s="32"/>
      <c r="N29" s="4"/>
    </row>
    <row r="30" spans="1:14" x14ac:dyDescent="0.3">
      <c r="A30" s="33" t="s">
        <v>26</v>
      </c>
      <c r="B30" s="27" t="s">
        <v>83</v>
      </c>
      <c r="C30" s="34"/>
      <c r="N30" s="4"/>
    </row>
    <row r="31" spans="1:14" x14ac:dyDescent="0.3">
      <c r="A31" s="33" t="str">
        <f>IF(OR(B30=H4,B30=H5),"Czy kwestie własnościowe są uregulowane?","")</f>
        <v>Czy kwestie własnościowe są uregulowane?</v>
      </c>
      <c r="B31" s="26" t="s">
        <v>90</v>
      </c>
      <c r="C31" s="34"/>
      <c r="N31" s="4"/>
    </row>
    <row r="32" spans="1:14" x14ac:dyDescent="0.3">
      <c r="A32" s="33" t="s">
        <v>28</v>
      </c>
      <c r="B32" s="27">
        <v>5</v>
      </c>
      <c r="C32" s="34"/>
      <c r="N32" s="4"/>
    </row>
    <row r="33" spans="1:4" x14ac:dyDescent="0.3">
      <c r="A33" s="33" t="s">
        <v>29</v>
      </c>
      <c r="B33" s="27">
        <v>2</v>
      </c>
      <c r="C33" s="34"/>
    </row>
    <row r="34" spans="1:4" x14ac:dyDescent="0.3">
      <c r="A34" s="33" t="str">
        <f>IF(B33&gt;0,"Czy uzyskiwane jest świadczenie 500+?","")</f>
        <v>Czy uzyskiwane jest świadczenie 500+?</v>
      </c>
      <c r="B34" s="26" t="s">
        <v>80</v>
      </c>
      <c r="C34" s="34"/>
    </row>
    <row r="35" spans="1:4" x14ac:dyDescent="0.3">
      <c r="A35" s="33" t="s">
        <v>31</v>
      </c>
      <c r="B35" s="27" t="s">
        <v>80</v>
      </c>
      <c r="C35" s="34"/>
    </row>
    <row r="36" spans="1:4" x14ac:dyDescent="0.3">
      <c r="A36" s="33" t="s">
        <v>32</v>
      </c>
      <c r="B36" s="27" t="s">
        <v>90</v>
      </c>
      <c r="C36" s="34"/>
    </row>
    <row r="37" spans="1:4" ht="28.8" x14ac:dyDescent="0.3">
      <c r="A37" s="33" t="s">
        <v>33</v>
      </c>
      <c r="B37" s="27" t="s">
        <v>90</v>
      </c>
      <c r="C37" s="34"/>
    </row>
    <row r="38" spans="1:4" x14ac:dyDescent="0.3">
      <c r="A38" s="33" t="s">
        <v>34</v>
      </c>
      <c r="B38" s="27" t="s">
        <v>80</v>
      </c>
      <c r="C38" s="34"/>
    </row>
    <row r="39" spans="1:4" x14ac:dyDescent="0.3">
      <c r="A39" s="33" t="str">
        <f>IF(B38="TAK","Czy w gospodarstwie domowym osoby niepełnosprawne są niepełnoletnie?","")</f>
        <v>Czy w gospodarstwie domowym osoby niepełnosprawne są niepełnoletnie?</v>
      </c>
      <c r="B39" s="26" t="s">
        <v>80</v>
      </c>
      <c r="C39" s="34"/>
    </row>
    <row r="40" spans="1:4" ht="28.8" x14ac:dyDescent="0.3">
      <c r="A40" s="33" t="str">
        <f>IF(B38="TAK","Czy osoby niepełnosprawne wymagają stałej pomocy opiekuna, który musiał (z tego powodu) zrezygnować z pracy?","")</f>
        <v>Czy osoby niepełnosprawne wymagają stałej pomocy opiekuna, który musiał (z tego powodu) zrezygnować z pracy?</v>
      </c>
      <c r="B40" s="26" t="s">
        <v>80</v>
      </c>
      <c r="C40" s="34"/>
    </row>
    <row r="41" spans="1:4" x14ac:dyDescent="0.3">
      <c r="A41" s="33" t="s">
        <v>37</v>
      </c>
      <c r="B41" s="27" t="s">
        <v>80</v>
      </c>
      <c r="C41" s="34"/>
    </row>
    <row r="42" spans="1:4" ht="28.8" x14ac:dyDescent="0.3">
      <c r="A42" s="33" t="s">
        <v>38</v>
      </c>
      <c r="B42" s="27" t="s">
        <v>161</v>
      </c>
      <c r="C42" s="34"/>
      <c r="D42" s="5"/>
    </row>
    <row r="43" spans="1:4" x14ac:dyDescent="0.3">
      <c r="A43" s="31" t="s">
        <v>5</v>
      </c>
      <c r="B43" s="24"/>
      <c r="C43" s="32"/>
    </row>
    <row r="44" spans="1:4" x14ac:dyDescent="0.3">
      <c r="A44" s="51" t="s">
        <v>162</v>
      </c>
      <c r="B44" s="52"/>
      <c r="C44" s="45"/>
    </row>
    <row r="45" spans="1:4" ht="28.8" x14ac:dyDescent="0.3">
      <c r="A45" s="41" t="s">
        <v>163</v>
      </c>
      <c r="B45" s="38" t="s">
        <v>116</v>
      </c>
      <c r="C45" s="42">
        <v>1</v>
      </c>
    </row>
    <row r="46" spans="1:4" x14ac:dyDescent="0.3">
      <c r="A46" s="43" t="str">
        <f>IF(OR($B$45=$E$8,$B$45=$E$9,$B$45=$E$10),"            Czy jest to kocioł:","")</f>
        <v xml:space="preserve">            Czy jest to kocioł:</v>
      </c>
      <c r="B46" s="44"/>
      <c r="C46" s="45"/>
    </row>
    <row r="47" spans="1:4" x14ac:dyDescent="0.3">
      <c r="A47" s="46" t="str">
        <f>IF(OR($B$45=$E$8,$B$45=$E$9,$B$45=$E$10),N4,"")</f>
        <v>Poniżej klasy 3 lub brak informacji</v>
      </c>
      <c r="B47" s="38" t="str">
        <f>IF(A47="","","Wybierz z listy")</f>
        <v>Wybierz z listy</v>
      </c>
      <c r="C47" s="39" t="str">
        <f>IF(B47=$E$4,"Podaj liczbę","")</f>
        <v/>
      </c>
    </row>
    <row r="48" spans="1:4" x14ac:dyDescent="0.3">
      <c r="A48" s="46" t="str">
        <f>IF(OR($B$45=$E$8,$B$45=$E$9,$B$45=$E$10),"Czy jest to kocioł: "&amp;N5,"")</f>
        <v>Czy jest to kocioł: Klasy 3</v>
      </c>
      <c r="B48" s="38" t="str">
        <f t="shared" ref="B48:B51" si="0">IF(A48="","","Wybierz z listy")</f>
        <v>Wybierz z listy</v>
      </c>
      <c r="C48" s="39" t="str">
        <f t="shared" ref="C48:C51" si="1">IF(B48=$E$4,"Podaj liczbę","")</f>
        <v/>
      </c>
    </row>
    <row r="49" spans="1:3" x14ac:dyDescent="0.3">
      <c r="A49" s="46" t="str">
        <f>IF(OR($B$45=$E$8,$B$45=$E$9,$B$45=$E$10),"Czy jest to kocioł: "&amp;N6,"")</f>
        <v>Czy jest to kocioł: Klasy 4</v>
      </c>
      <c r="B49" s="38" t="s">
        <v>80</v>
      </c>
      <c r="C49" s="39">
        <v>1</v>
      </c>
    </row>
    <row r="50" spans="1:3" x14ac:dyDescent="0.3">
      <c r="A50" s="46" t="str">
        <f>IF(OR($B$45=$E$8,$B$45=$E$9,$B$45=$E$10),"Czy jest to kocioł: "&amp;N7,"")</f>
        <v>Czy jest to kocioł: Klasy 5</v>
      </c>
      <c r="B50" s="38" t="str">
        <f t="shared" si="0"/>
        <v>Wybierz z listy</v>
      </c>
      <c r="C50" s="39" t="str">
        <f t="shared" si="1"/>
        <v/>
      </c>
    </row>
    <row r="51" spans="1:3" x14ac:dyDescent="0.3">
      <c r="A51" s="46" t="str">
        <f>IF(OR($B$45=$E$8,$B$45=$E$9,$B$45=$E$10),"Czy jest to kocioł: "&amp;N8,"")</f>
        <v>Czy jest to kocioł: wg Ekoprojektu</v>
      </c>
      <c r="B51" s="38" t="str">
        <f t="shared" si="0"/>
        <v>Wybierz z listy</v>
      </c>
      <c r="C51" s="39" t="str">
        <f t="shared" si="1"/>
        <v/>
      </c>
    </row>
    <row r="52" spans="1:3" x14ac:dyDescent="0.3">
      <c r="A52" s="47" t="str">
        <f>IF(OR($B$45=$E$8,$B$45=$E$9,$B$45=$E$10),"            Podaj rodzaje stosowanych/ego paliw/a","")</f>
        <v xml:space="preserve">            Podaj rodzaje stosowanych/ego paliw/a</v>
      </c>
      <c r="B52" s="44"/>
      <c r="C52" s="45"/>
    </row>
    <row r="53" spans="1:3" x14ac:dyDescent="0.3">
      <c r="A53" s="46" t="str">
        <f>IF(OR($B$45=$E$8,$B$45=$E$9,$B$45=$E$10),N12,"")</f>
        <v>węgiel kamienny</v>
      </c>
      <c r="B53" s="38" t="s">
        <v>80</v>
      </c>
      <c r="C53" s="39">
        <v>1</v>
      </c>
    </row>
    <row r="54" spans="1:3" x14ac:dyDescent="0.3">
      <c r="A54" s="46" t="str">
        <f>IF(OR($B$45=$E$8,$B$45=$E$9,$B$45=$E$10),N13,"")</f>
        <v>węgiel brunatny</v>
      </c>
      <c r="B54" s="38" t="str">
        <f t="shared" ref="B54:B57" si="2">IF(A54="","","Wybierz z listy")</f>
        <v>Wybierz z listy</v>
      </c>
      <c r="C54" s="39" t="str">
        <f t="shared" ref="C54:C57" si="3">IF(B54=$E$4,"Podaj liczbę","")</f>
        <v/>
      </c>
    </row>
    <row r="55" spans="1:3" x14ac:dyDescent="0.3">
      <c r="A55" s="46" t="str">
        <f>IF(OR($B$45=$E$8,$B$45=$E$9,$B$45=$E$10),N14,"")</f>
        <v>drewno kawałkowe</v>
      </c>
      <c r="B55" s="38" t="str">
        <f t="shared" si="2"/>
        <v>Wybierz z listy</v>
      </c>
      <c r="C55" s="39" t="str">
        <f t="shared" si="3"/>
        <v/>
      </c>
    </row>
    <row r="56" spans="1:3" x14ac:dyDescent="0.3">
      <c r="A56" s="46" t="str">
        <f>IF(OR($B$45=$E$8,$B$45=$E$9,$B$45=$E$10),N15,"")</f>
        <v>pellet</v>
      </c>
      <c r="B56" s="38" t="str">
        <f t="shared" si="2"/>
        <v>Wybierz z listy</v>
      </c>
      <c r="C56" s="39" t="str">
        <f t="shared" si="3"/>
        <v/>
      </c>
    </row>
    <row r="57" spans="1:3" x14ac:dyDescent="0.3">
      <c r="A57" s="46" t="str">
        <f>IF(OR($B$45=$E$8,$B$45=$E$9,$B$45=$E$10),N16,"")</f>
        <v>inny rodzaj biomasy</v>
      </c>
      <c r="B57" s="38" t="str">
        <f t="shared" si="2"/>
        <v>Wybierz z listy</v>
      </c>
      <c r="C57" s="39" t="str">
        <f t="shared" si="3"/>
        <v/>
      </c>
    </row>
    <row r="58" spans="1:3" ht="28.8" x14ac:dyDescent="0.3">
      <c r="A58" s="41" t="s">
        <v>164</v>
      </c>
      <c r="B58" s="38" t="s">
        <v>128</v>
      </c>
      <c r="C58" s="42">
        <v>1</v>
      </c>
    </row>
    <row r="59" spans="1:3" x14ac:dyDescent="0.3">
      <c r="A59" s="43" t="str">
        <f>IF(OR($B$58=$E$8,$B$58=$E$9,$B$58=$E$10),"            Czy jest to kocioł:","")</f>
        <v xml:space="preserve">            Czy jest to kocioł:</v>
      </c>
      <c r="B59" s="44"/>
      <c r="C59" s="45"/>
    </row>
    <row r="60" spans="1:3" x14ac:dyDescent="0.3">
      <c r="A60" s="46" t="str">
        <f>IF(OR($B$58=$E$8,$B$58=$E$9,$B$58=$E$10),N4,"")</f>
        <v>Poniżej klasy 3 lub brak informacji</v>
      </c>
      <c r="B60" s="38" t="str">
        <f t="shared" ref="B60:B64" si="4">IF(A60="","","Wybierz z listy")</f>
        <v>Wybierz z listy</v>
      </c>
      <c r="C60" s="39" t="str">
        <f>IF(B60=$E$4,"Podaj liczbę","")</f>
        <v/>
      </c>
    </row>
    <row r="61" spans="1:3" x14ac:dyDescent="0.3">
      <c r="A61" s="46" t="str">
        <f>IF(OR($B$58=$E$8,$B$58=$E$9,$B$58=$E$10),N5,"")</f>
        <v>Klasy 3</v>
      </c>
      <c r="B61" s="38" t="str">
        <f t="shared" si="4"/>
        <v>Wybierz z listy</v>
      </c>
      <c r="C61" s="39" t="str">
        <f t="shared" ref="C61:C64" si="5">IF(B61=$E$4,"Podaj liczbę","")</f>
        <v/>
      </c>
    </row>
    <row r="62" spans="1:3" x14ac:dyDescent="0.3">
      <c r="A62" s="46" t="str">
        <f>IF(OR($B$58=$E$8,$B$58=$E$9,$B$58=$E$10),N6,"")</f>
        <v>Klasy 4</v>
      </c>
      <c r="B62" s="38" t="str">
        <f t="shared" si="4"/>
        <v>Wybierz z listy</v>
      </c>
      <c r="C62" s="39" t="str">
        <f t="shared" si="5"/>
        <v/>
      </c>
    </row>
    <row r="63" spans="1:3" x14ac:dyDescent="0.3">
      <c r="A63" s="46" t="str">
        <f>IF(OR($B$58=$E$8,$B$58=$E$9,$B$58=$E$10),N7,"")</f>
        <v>Klasy 5</v>
      </c>
      <c r="B63" s="38" t="s">
        <v>80</v>
      </c>
      <c r="C63" s="39">
        <v>1</v>
      </c>
    </row>
    <row r="64" spans="1:3" x14ac:dyDescent="0.3">
      <c r="A64" s="46" t="str">
        <f>IF(OR($B$58=$E$8,$B$58=$E$9,$B$58=$E$10),N8,"")</f>
        <v>wg Ekoprojektu</v>
      </c>
      <c r="B64" s="38" t="str">
        <f t="shared" si="4"/>
        <v>Wybierz z listy</v>
      </c>
      <c r="C64" s="39" t="str">
        <f t="shared" si="5"/>
        <v/>
      </c>
    </row>
    <row r="65" spans="1:3" x14ac:dyDescent="0.3">
      <c r="A65" s="47" t="str">
        <f>IF(OR($B$58=$E$8,$B$58=$E$9,$B$58=$E$10),"            Podaj rodzaje stosowanych/ego paliw/a","")</f>
        <v xml:space="preserve">            Podaj rodzaje stosowanych/ego paliw/a</v>
      </c>
      <c r="B65" s="44"/>
      <c r="C65" s="45"/>
    </row>
    <row r="66" spans="1:3" x14ac:dyDescent="0.3">
      <c r="A66" s="46" t="str">
        <f>IF(OR($B$58=$E$8,$B$58=$E$9,$B$58=$E$10),N12,"")</f>
        <v>węgiel kamienny</v>
      </c>
      <c r="B66" s="38" t="str">
        <f t="shared" ref="B66:B70" si="6">IF(A66="","","Wybierz z listy")</f>
        <v>Wybierz z listy</v>
      </c>
      <c r="C66" s="39" t="str">
        <f t="shared" ref="C66:C70" si="7">IF(B66=$E$4,"Podaj liczbę","")</f>
        <v/>
      </c>
    </row>
    <row r="67" spans="1:3" x14ac:dyDescent="0.3">
      <c r="A67" s="46" t="str">
        <f>IF(OR($B$58=$E$8,$B$58=$E$9,$B$58=$E$10),N13,"")</f>
        <v>węgiel brunatny</v>
      </c>
      <c r="B67" s="38" t="str">
        <f t="shared" si="6"/>
        <v>Wybierz z listy</v>
      </c>
      <c r="C67" s="39" t="str">
        <f t="shared" si="7"/>
        <v/>
      </c>
    </row>
    <row r="68" spans="1:3" x14ac:dyDescent="0.3">
      <c r="A68" s="46" t="str">
        <f>IF(OR($B$58=$E$8,$B$58=$E$9,$B$58=$E$10),N14,"")</f>
        <v>drewno kawałkowe</v>
      </c>
      <c r="B68" s="38" t="s">
        <v>80</v>
      </c>
      <c r="C68" s="39">
        <v>1</v>
      </c>
    </row>
    <row r="69" spans="1:3" x14ac:dyDescent="0.3">
      <c r="A69" s="46" t="str">
        <f>IF(OR($B$58=$E$8,$B$58=$E$9,$B$58=$E$10),N15,"")</f>
        <v>pellet</v>
      </c>
      <c r="B69" s="38" t="str">
        <f t="shared" si="6"/>
        <v>Wybierz z listy</v>
      </c>
      <c r="C69" s="39" t="str">
        <f t="shared" si="7"/>
        <v/>
      </c>
    </row>
    <row r="70" spans="1:3" x14ac:dyDescent="0.3">
      <c r="A70" s="46" t="str">
        <f>IF(OR($B$58=$E$8,$B$58=$E$9,$B$58=$E$10),N16,"")</f>
        <v>inny rodzaj biomasy</v>
      </c>
      <c r="B70" s="38" t="str">
        <f t="shared" si="6"/>
        <v>Wybierz z listy</v>
      </c>
      <c r="C70" s="39" t="str">
        <f t="shared" si="7"/>
        <v/>
      </c>
    </row>
    <row r="71" spans="1:3" x14ac:dyDescent="0.3">
      <c r="A71" s="41" t="s">
        <v>165</v>
      </c>
      <c r="B71" s="38" t="s">
        <v>132</v>
      </c>
      <c r="C71" s="53" t="str">
        <f>IF(B71=$E$11,"Nie dotyczy",IF(B71="","","Podaj liczbę"))</f>
        <v>Nie dotyczy</v>
      </c>
    </row>
    <row r="72" spans="1:3" x14ac:dyDescent="0.3">
      <c r="A72" s="41" t="s">
        <v>166</v>
      </c>
      <c r="B72" s="38" t="s">
        <v>132</v>
      </c>
      <c r="C72" s="53" t="str">
        <f t="shared" ref="C72:C79" si="8">IF(B72=$E$11,"Nie dotyczy","Podaj liczbę")</f>
        <v>Nie dotyczy</v>
      </c>
    </row>
    <row r="73" spans="1:3" x14ac:dyDescent="0.3">
      <c r="A73" s="37" t="s">
        <v>167</v>
      </c>
      <c r="B73" s="38" t="s">
        <v>132</v>
      </c>
      <c r="C73" s="53" t="str">
        <f t="shared" si="8"/>
        <v>Nie dotyczy</v>
      </c>
    </row>
    <row r="74" spans="1:3" x14ac:dyDescent="0.3">
      <c r="A74" s="37" t="s">
        <v>168</v>
      </c>
      <c r="B74" s="38" t="s">
        <v>132</v>
      </c>
      <c r="C74" s="53" t="str">
        <f t="shared" si="8"/>
        <v>Nie dotyczy</v>
      </c>
    </row>
    <row r="75" spans="1:3" x14ac:dyDescent="0.3">
      <c r="A75" s="37" t="s">
        <v>169</v>
      </c>
      <c r="B75" s="38" t="s">
        <v>132</v>
      </c>
      <c r="C75" s="53" t="str">
        <f t="shared" si="8"/>
        <v>Nie dotyczy</v>
      </c>
    </row>
    <row r="76" spans="1:3" x14ac:dyDescent="0.3">
      <c r="A76" s="37" t="s">
        <v>170</v>
      </c>
      <c r="B76" s="38" t="s">
        <v>132</v>
      </c>
      <c r="C76" s="53" t="str">
        <f t="shared" si="8"/>
        <v>Nie dotyczy</v>
      </c>
    </row>
    <row r="77" spans="1:3" ht="28.8" x14ac:dyDescent="0.3">
      <c r="A77" s="37" t="s">
        <v>171</v>
      </c>
      <c r="B77" s="38" t="s">
        <v>132</v>
      </c>
      <c r="C77" s="53" t="str">
        <f t="shared" si="8"/>
        <v>Nie dotyczy</v>
      </c>
    </row>
    <row r="78" spans="1:3" x14ac:dyDescent="0.3">
      <c r="A78" s="37" t="s">
        <v>172</v>
      </c>
      <c r="B78" s="38" t="s">
        <v>132</v>
      </c>
      <c r="C78" s="53" t="str">
        <f t="shared" si="8"/>
        <v>Nie dotyczy</v>
      </c>
    </row>
    <row r="79" spans="1:3" x14ac:dyDescent="0.3">
      <c r="A79" s="37" t="s">
        <v>173</v>
      </c>
      <c r="B79" s="38" t="s">
        <v>132</v>
      </c>
      <c r="C79" s="53" t="str">
        <f t="shared" si="8"/>
        <v>Nie dotyczy</v>
      </c>
    </row>
    <row r="80" spans="1:3" x14ac:dyDescent="0.3">
      <c r="A80" s="48" t="s">
        <v>40</v>
      </c>
      <c r="B80" s="44"/>
      <c r="C80" s="49"/>
    </row>
    <row r="81" spans="1:4" x14ac:dyDescent="0.3">
      <c r="A81" s="37" t="s">
        <v>174</v>
      </c>
      <c r="B81" s="38" t="s">
        <v>90</v>
      </c>
      <c r="C81" s="50"/>
    </row>
    <row r="82" spans="1:4" x14ac:dyDescent="0.3">
      <c r="A82" s="37" t="s">
        <v>175</v>
      </c>
      <c r="B82" s="38" t="s">
        <v>80</v>
      </c>
      <c r="C82" s="50"/>
    </row>
    <row r="83" spans="1:4" x14ac:dyDescent="0.3">
      <c r="A83" s="37" t="s">
        <v>176</v>
      </c>
      <c r="B83" s="38" t="s">
        <v>90</v>
      </c>
      <c r="C83" s="50"/>
    </row>
    <row r="84" spans="1:4" x14ac:dyDescent="0.3">
      <c r="A84" s="33" t="s">
        <v>41</v>
      </c>
      <c r="B84" s="26">
        <v>700</v>
      </c>
      <c r="C84" s="35" t="s">
        <v>177</v>
      </c>
      <c r="D84" s="5"/>
    </row>
    <row r="85" spans="1:4" x14ac:dyDescent="0.3">
      <c r="A85" s="33" t="s">
        <v>42</v>
      </c>
      <c r="B85" s="26">
        <v>1200</v>
      </c>
      <c r="C85" s="35" t="s">
        <v>177</v>
      </c>
    </row>
    <row r="86" spans="1:4" x14ac:dyDescent="0.3">
      <c r="A86" s="33" t="s">
        <v>43</v>
      </c>
      <c r="B86" s="27" t="s">
        <v>114</v>
      </c>
      <c r="C86" s="35"/>
    </row>
    <row r="87" spans="1:4" x14ac:dyDescent="0.3">
      <c r="A87" s="33" t="s">
        <v>44</v>
      </c>
      <c r="B87" s="27" t="s">
        <v>98</v>
      </c>
      <c r="C87" s="35"/>
    </row>
    <row r="88" spans="1:4" x14ac:dyDescent="0.3">
      <c r="A88" s="118" t="s">
        <v>178</v>
      </c>
      <c r="B88" s="119"/>
      <c r="C88" s="120"/>
      <c r="D88" s="5"/>
    </row>
    <row r="89" spans="1:4" ht="15" thickBot="1" x14ac:dyDescent="0.35">
      <c r="A89" s="54" t="s">
        <v>179</v>
      </c>
      <c r="B89" s="55"/>
      <c r="C89" s="56"/>
    </row>
  </sheetData>
  <dataConsolidate/>
  <mergeCells count="4">
    <mergeCell ref="A1:C1"/>
    <mergeCell ref="A2:C2"/>
    <mergeCell ref="A23:A28"/>
    <mergeCell ref="A88:C88"/>
  </mergeCells>
  <phoneticPr fontId="6" type="noConversion"/>
  <conditionalFormatting sqref="B31">
    <cfRule type="containsText" dxfId="73" priority="17" operator="containsText" text="Wybierz z listy">
      <formula>NOT(ISERROR(SEARCH("Wybierz z listy",B31)))</formula>
    </cfRule>
    <cfRule type="containsBlanks" dxfId="72" priority="20">
      <formula>LEN(TRIM(B31))=0</formula>
    </cfRule>
  </conditionalFormatting>
  <conditionalFormatting sqref="C7">
    <cfRule type="containsText" dxfId="71" priority="16" operator="containsText" text="Podaj własną odpowiedź">
      <formula>NOT(ISERROR(SEARCH("Podaj własną odpowiedź",C7)))</formula>
    </cfRule>
    <cfRule type="containsBlanks" dxfId="70" priority="21">
      <formula>LEN(TRIM(C7))=0</formula>
    </cfRule>
  </conditionalFormatting>
  <conditionalFormatting sqref="C17">
    <cfRule type="containsText" dxfId="69" priority="15" operator="containsText" text="Podaj własną odpowiedź">
      <formula>NOT(ISERROR(SEARCH("Podaj własną odpowiedź",C17)))</formula>
    </cfRule>
    <cfRule type="containsBlanks" dxfId="68" priority="22">
      <formula>LEN(TRIM(C17))=0</formula>
    </cfRule>
  </conditionalFormatting>
  <conditionalFormatting sqref="A23">
    <cfRule type="containsBlanks" dxfId="67" priority="18">
      <formula>LEN(TRIM(A23))=0</formula>
    </cfRule>
  </conditionalFormatting>
  <conditionalFormatting sqref="B23:B28">
    <cfRule type="notContainsBlanks" dxfId="66" priority="1">
      <formula>LEN(TRIM(B23))&gt;0</formula>
    </cfRule>
    <cfRule type="containsText" dxfId="65" priority="14" operator="containsText" text="Wybierz z listy">
      <formula>NOT(ISERROR(SEARCH("Wybierz z listy",B23)))</formula>
    </cfRule>
    <cfRule type="containsBlanks" dxfId="64" priority="19">
      <formula>LEN(TRIM(B23))=0</formula>
    </cfRule>
  </conditionalFormatting>
  <conditionalFormatting sqref="A33:A34">
    <cfRule type="containsBlanks" dxfId="63" priority="13">
      <formula>LEN(TRIM(A33))=0</formula>
    </cfRule>
  </conditionalFormatting>
  <conditionalFormatting sqref="B39:B40">
    <cfRule type="containsText" dxfId="62" priority="11" operator="containsText" text="Wybierz z listy">
      <formula>NOT(ISERROR(SEARCH("Wybierz z listy",B39)))</formula>
    </cfRule>
    <cfRule type="containsBlanks" dxfId="61" priority="12">
      <formula>LEN(TRIM(B39))=0</formula>
    </cfRule>
  </conditionalFormatting>
  <conditionalFormatting sqref="C58 C45 C71:C79">
    <cfRule type="cellIs" dxfId="60" priority="10" operator="equal">
      <formula>"Nie dotyczy"</formula>
    </cfRule>
  </conditionalFormatting>
  <conditionalFormatting sqref="B46:B57">
    <cfRule type="containsText" dxfId="59" priority="9" operator="containsText" text="Wybierz z listy">
      <formula>NOT(ISERROR(SEARCH("Wybierz z listy",B46)))</formula>
    </cfRule>
    <cfRule type="containsBlanks" dxfId="58" priority="23">
      <formula>LEN(TRIM(B46))=0</formula>
    </cfRule>
  </conditionalFormatting>
  <conditionalFormatting sqref="C46:C57">
    <cfRule type="containsText" dxfId="57" priority="8" operator="containsText" text="Podaj liczbę">
      <formula>NOT(ISERROR(SEARCH("Podaj liczbę",C46)))</formula>
    </cfRule>
  </conditionalFormatting>
  <conditionalFormatting sqref="B59:B70">
    <cfRule type="containsText" dxfId="56" priority="7" operator="containsText" text="Wybierz z listy">
      <formula>NOT(ISERROR(SEARCH("Wybierz z listy",B59)))</formula>
    </cfRule>
  </conditionalFormatting>
  <conditionalFormatting sqref="C59:C70">
    <cfRule type="containsText" dxfId="55" priority="6" operator="containsText" text="Podaj liczbę">
      <formula>NOT(ISERROR(SEARCH("Podaj liczbę",C59)))</formula>
    </cfRule>
  </conditionalFormatting>
  <conditionalFormatting sqref="B80">
    <cfRule type="containsText" dxfId="54" priority="5" operator="containsText" text="Wybierz z listy">
      <formula>NOT(ISERROR(SEARCH("Wybierz z listy",B80)))</formula>
    </cfRule>
  </conditionalFormatting>
  <conditionalFormatting sqref="C80">
    <cfRule type="containsText" dxfId="53" priority="4" operator="containsText" text="Podaj liczbę">
      <formula>NOT(ISERROR(SEARCH("Podaj liczbę",C80)))</formula>
    </cfRule>
  </conditionalFormatting>
  <conditionalFormatting sqref="B34">
    <cfRule type="containsText" dxfId="52" priority="2" operator="containsText" text="Wybierz z listy">
      <formula>NOT(ISERROR(SEARCH("Wybierz z listy",B34)))</formula>
    </cfRule>
    <cfRule type="containsBlanks" dxfId="51" priority="3">
      <formula>LEN(TRIM(B34))=0</formula>
    </cfRule>
  </conditionalFormatting>
  <dataValidations count="15">
    <dataValidation type="list" allowBlank="1" showInputMessage="1" showErrorMessage="1" prompt="Wybierz z listy" sqref="B81:B83 B41 B20:B21 B35:B38" xr:uid="{67165A79-D95F-4CE5-8D72-B46237BFD19B}">
      <formula1>$E$4:$E$5</formula1>
    </dataValidation>
    <dataValidation type="list" errorStyle="warning" allowBlank="1" showInputMessage="1" showErrorMessage="1" prompt="Wybierz z listy" sqref="B31 B34 B66:B70 B39:B40 B53:B57 B47:B51 B60:B64" xr:uid="{57A4E994-3D24-449F-9EA2-E6C1FA97A7E2}">
      <formula1>$E$4:$E$5</formula1>
    </dataValidation>
    <dataValidation type="list" allowBlank="1" showInputMessage="1" showErrorMessage="1" prompt="Wybierz z listy" sqref="B45 B71:B79 B58" xr:uid="{70B45C33-D3E2-49A0-938A-7234B3AD835B}">
      <formula1>$E$8:$E$11</formula1>
    </dataValidation>
    <dataValidation type="list" allowBlank="1" showInputMessage="1" showErrorMessage="1" prompt="Wybierz z listy" sqref="B22" xr:uid="{CCCF3B86-3511-4FF7-8596-95602B7A83C6}">
      <formula1>$K$4:$K$7</formula1>
    </dataValidation>
    <dataValidation type="list" allowBlank="1" showInputMessage="1" showErrorMessage="1" prompt="Wybierz z listy" sqref="B42" xr:uid="{29C25635-5F1A-4BF3-8841-43F40B816FCE}">
      <formula1>$M$4:$M$7</formula1>
    </dataValidation>
    <dataValidation type="list" errorStyle="warning" allowBlank="1" showInputMessage="1" showErrorMessage="1" errorTitle="Inna wartość!" error="Jeżeli odpowiedzi nie ma na liście, wybierz &quot;inny&quot; i wpisz obok jaki." prompt="Wybierz z listy" sqref="B17" xr:uid="{1006EE37-1B60-4F82-BA23-E6732CED7402}">
      <formula1>$G$4:$G$7</formula1>
    </dataValidation>
    <dataValidation type="list" errorStyle="warning" allowBlank="1" showInputMessage="1" showErrorMessage="1" errorTitle="Inna wartość!" error="Jeżeli odpowiedzi na nie ma liście, wybierz opcję &quot;inna odpowiedź&quot; i wpisz obok właściwą odpowiedź." prompt="Wybierz z listy" sqref="B7" xr:uid="{06D4051D-B99C-4180-A7D0-1D6CE9F7A4C2}">
      <formula1>$F$4:$F$16</formula1>
    </dataValidation>
    <dataValidation type="list" errorStyle="warning" allowBlank="1" showInputMessage="1" showErrorMessage="1" errorTitle="Inna wartość!" error="Jeżeli odpowiedzi na nie ma liście, wybierz opcję &quot;inna odpowiedź&quot; i wpisz obok właściwą odpowiedź." prompt="Wybierz z listy" sqref="B23:B28" xr:uid="{36891492-20FA-4D5D-A4B8-FC536FB8589D}">
      <formula1>$L$4:$L$10</formula1>
    </dataValidation>
    <dataValidation type="list" allowBlank="1" showInputMessage="1" showErrorMessage="1" prompt="Wybierz z listy" sqref="B30" xr:uid="{47D10A71-077D-40C9-BFD4-437C4481B387}">
      <formula1>$H$4:$H$9</formula1>
    </dataValidation>
    <dataValidation type="list" allowBlank="1" showInputMessage="1" showErrorMessage="1" prompt="Wybierz z listy" sqref="B86" xr:uid="{9436171A-8AE8-4BB0-A69E-DA90C28CD83B}">
      <formula1>$O$4:$O$8</formula1>
    </dataValidation>
    <dataValidation type="list" allowBlank="1" showInputMessage="1" showErrorMessage="1" prompt="Wybierz z listy" sqref="B87" xr:uid="{27611DFA-72D8-4984-B707-CAB49530C33F}">
      <formula1>$P$4:$P$8</formula1>
    </dataValidation>
    <dataValidation type="list" allowBlank="1" showInputMessage="1" showErrorMessage="1" prompt="Wybierz z listy" sqref="B19" xr:uid="{2B510A4A-E5B1-4D0E-9CF7-CF4C94769A13}">
      <formula1>$J$4:$J$15</formula1>
    </dataValidation>
    <dataValidation type="list" errorStyle="warning" allowBlank="1" showInputMessage="1" showErrorMessage="1" errorTitle="Inna wartość!" error="Jeżeli odpowiedzi nie ma na liście, wpisz odpowiednią wartość." prompt="Wybierz z listy" sqref="B32" xr:uid="{156CDE02-D5C8-40AC-A9FE-1C029AE4A142}">
      <formula1>$I$4:$I$15</formula1>
    </dataValidation>
    <dataValidation type="list" errorStyle="warning" allowBlank="1" showInputMessage="1" showErrorMessage="1" errorTitle="Inna wartość!" error="Jeżeli odpowiedzi nie ma na liście, wpisz odpowiednią wartość." prompt="Wybierz z listy" sqref="B33" xr:uid="{5EF308D4-D0AC-4D1C-87F2-747216602C17}">
      <formula1>$I$3:$I$13</formula1>
    </dataValidation>
    <dataValidation type="list" allowBlank="1" showInputMessage="1" showErrorMessage="1" sqref="B9" xr:uid="{580F0E38-5B48-4936-91F7-E5FF0AB4756C}">
      <formula1>$E$13:$E$28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pageOrder="overThenDown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563E-76FE-41C4-A992-24A3C90D9E6A}">
  <sheetPr>
    <outlinePr applyStyles="1"/>
    <pageSetUpPr fitToPage="1"/>
  </sheetPr>
  <dimension ref="A1:Q8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8.88671875" defaultRowHeight="14.4" x14ac:dyDescent="0.3"/>
  <cols>
    <col min="1" max="1" width="74.6640625" style="6" customWidth="1"/>
    <col min="2" max="2" width="43.6640625" style="67" customWidth="1"/>
    <col min="3" max="3" width="47.109375" style="74" customWidth="1"/>
    <col min="4" max="4" width="8.88671875" style="1" customWidth="1"/>
    <col min="5" max="16" width="8.88671875" style="2" customWidth="1"/>
    <col min="17" max="17" width="8.88671875" style="2"/>
    <col min="18" max="16384" width="8.88671875" style="1"/>
  </cols>
  <sheetData>
    <row r="1" spans="1:17" ht="52.95" customHeight="1" x14ac:dyDescent="0.3">
      <c r="A1" s="111" t="s">
        <v>78</v>
      </c>
      <c r="B1" s="112"/>
      <c r="C1" s="113"/>
    </row>
    <row r="2" spans="1:17" x14ac:dyDescent="0.3">
      <c r="A2" s="114" t="s">
        <v>1</v>
      </c>
      <c r="B2" s="115"/>
      <c r="C2" s="116"/>
    </row>
    <row r="3" spans="1:17" x14ac:dyDescent="0.3">
      <c r="A3" s="31" t="s">
        <v>2</v>
      </c>
      <c r="B3" s="61"/>
      <c r="C3" s="68"/>
      <c r="I3" s="2">
        <v>0</v>
      </c>
      <c r="Q3" s="2" t="s">
        <v>79</v>
      </c>
    </row>
    <row r="4" spans="1:17" ht="14.4" customHeight="1" x14ac:dyDescent="0.3">
      <c r="A4" s="33" t="s">
        <v>7</v>
      </c>
      <c r="B4" s="57"/>
      <c r="C4" s="69"/>
      <c r="E4" s="2" t="s">
        <v>80</v>
      </c>
      <c r="F4" s="2" t="s">
        <v>81</v>
      </c>
      <c r="G4" s="2" t="s">
        <v>82</v>
      </c>
      <c r="H4" s="2" t="s">
        <v>83</v>
      </c>
      <c r="I4" s="2">
        <v>1</v>
      </c>
      <c r="J4" s="2" t="s">
        <v>84</v>
      </c>
      <c r="K4" s="2" t="s">
        <v>85</v>
      </c>
      <c r="L4" s="2" t="s">
        <v>61</v>
      </c>
      <c r="M4" s="2" t="s">
        <v>86</v>
      </c>
      <c r="N4" s="2" t="s">
        <v>67</v>
      </c>
      <c r="O4" s="2" t="s">
        <v>87</v>
      </c>
      <c r="P4" s="2" t="s">
        <v>88</v>
      </c>
      <c r="Q4" s="2" t="s">
        <v>79</v>
      </c>
    </row>
    <row r="5" spans="1:17" x14ac:dyDescent="0.3">
      <c r="A5" s="33" t="s">
        <v>8</v>
      </c>
      <c r="B5" s="58"/>
      <c r="C5" s="69"/>
      <c r="E5" s="2" t="s">
        <v>90</v>
      </c>
      <c r="F5" s="2" t="s">
        <v>91</v>
      </c>
      <c r="G5" s="2" t="s">
        <v>92</v>
      </c>
      <c r="H5" s="2" t="s">
        <v>93</v>
      </c>
      <c r="I5" s="2">
        <v>2</v>
      </c>
      <c r="J5" s="2" t="s">
        <v>94</v>
      </c>
      <c r="K5" s="2" t="s">
        <v>95</v>
      </c>
      <c r="L5" s="2" t="s">
        <v>62</v>
      </c>
      <c r="M5" s="2" t="s">
        <v>96</v>
      </c>
      <c r="N5" s="2" t="s">
        <v>68</v>
      </c>
      <c r="O5" s="2" t="s">
        <v>97</v>
      </c>
      <c r="P5" s="2" t="s">
        <v>98</v>
      </c>
      <c r="Q5" s="2" t="s">
        <v>79</v>
      </c>
    </row>
    <row r="6" spans="1:17" x14ac:dyDescent="0.3">
      <c r="A6" s="37" t="s">
        <v>9</v>
      </c>
      <c r="B6" s="59"/>
      <c r="C6" s="70"/>
      <c r="E6" s="2" t="s">
        <v>72</v>
      </c>
      <c r="F6" s="2" t="s">
        <v>100</v>
      </c>
      <c r="G6" s="2" t="s">
        <v>101</v>
      </c>
      <c r="H6" s="2" t="s">
        <v>102</v>
      </c>
      <c r="I6" s="2">
        <v>3</v>
      </c>
      <c r="J6" s="2" t="s">
        <v>103</v>
      </c>
      <c r="K6" s="2" t="s">
        <v>104</v>
      </c>
      <c r="L6" s="2" t="s">
        <v>63</v>
      </c>
      <c r="M6" s="2" t="s">
        <v>105</v>
      </c>
      <c r="N6" s="2" t="s">
        <v>69</v>
      </c>
      <c r="O6" s="2" t="s">
        <v>106</v>
      </c>
      <c r="P6" s="2" t="s">
        <v>107</v>
      </c>
      <c r="Q6" s="2" t="s">
        <v>79</v>
      </c>
    </row>
    <row r="7" spans="1:17" ht="14.4" customHeight="1" x14ac:dyDescent="0.3">
      <c r="A7" s="33" t="s">
        <v>10</v>
      </c>
      <c r="B7" s="60"/>
      <c r="C7" s="69" t="str">
        <f>IF(B7="Inna odpowiedź","Podaj własną odpowiedź","")</f>
        <v/>
      </c>
      <c r="F7" s="2" t="s">
        <v>108</v>
      </c>
      <c r="G7" s="2" t="s">
        <v>109</v>
      </c>
      <c r="H7" s="2" t="s">
        <v>110</v>
      </c>
      <c r="I7" s="2">
        <v>4</v>
      </c>
      <c r="J7" s="2" t="s">
        <v>111</v>
      </c>
      <c r="K7" s="2" t="s">
        <v>112</v>
      </c>
      <c r="L7" s="2" t="s">
        <v>64</v>
      </c>
      <c r="M7" s="2" t="s">
        <v>113</v>
      </c>
      <c r="N7" s="2" t="s">
        <v>70</v>
      </c>
      <c r="O7" s="2" t="s">
        <v>114</v>
      </c>
      <c r="P7" s="2" t="s">
        <v>115</v>
      </c>
      <c r="Q7" s="2" t="s">
        <v>79</v>
      </c>
    </row>
    <row r="8" spans="1:17" x14ac:dyDescent="0.3">
      <c r="A8" s="31" t="s">
        <v>3</v>
      </c>
      <c r="B8" s="61"/>
      <c r="C8" s="68"/>
      <c r="E8" s="2" t="s">
        <v>116</v>
      </c>
      <c r="F8" s="2" t="s">
        <v>117</v>
      </c>
      <c r="G8" s="2" t="s">
        <v>79</v>
      </c>
      <c r="H8" s="2" t="s">
        <v>118</v>
      </c>
      <c r="I8" s="2">
        <v>5</v>
      </c>
      <c r="J8" s="2" t="s">
        <v>119</v>
      </c>
      <c r="K8" s="2" t="s">
        <v>79</v>
      </c>
      <c r="L8" s="2" t="s">
        <v>65</v>
      </c>
      <c r="M8" s="2" t="s">
        <v>79</v>
      </c>
      <c r="N8" s="2" t="s">
        <v>71</v>
      </c>
      <c r="O8" s="2" t="s">
        <v>120</v>
      </c>
      <c r="P8" s="2" t="s">
        <v>121</v>
      </c>
      <c r="Q8" s="2" t="s">
        <v>79</v>
      </c>
    </row>
    <row r="9" spans="1:17" x14ac:dyDescent="0.3">
      <c r="A9" s="37" t="s">
        <v>11</v>
      </c>
      <c r="B9" s="59"/>
      <c r="C9" s="70"/>
      <c r="E9" s="2" t="s">
        <v>123</v>
      </c>
      <c r="F9" s="2" t="s">
        <v>124</v>
      </c>
      <c r="H9" s="2" t="s">
        <v>125</v>
      </c>
      <c r="I9" s="2">
        <v>6</v>
      </c>
      <c r="J9" s="2" t="s">
        <v>126</v>
      </c>
      <c r="K9" s="2" t="s">
        <v>79</v>
      </c>
      <c r="L9" s="2" t="s">
        <v>66</v>
      </c>
      <c r="M9" s="2" t="s">
        <v>79</v>
      </c>
      <c r="N9" s="2" t="s">
        <v>72</v>
      </c>
      <c r="O9" s="2" t="s">
        <v>79</v>
      </c>
      <c r="Q9" s="2" t="s">
        <v>79</v>
      </c>
    </row>
    <row r="10" spans="1:17" x14ac:dyDescent="0.3">
      <c r="A10" s="37" t="s">
        <v>12</v>
      </c>
      <c r="B10" s="59"/>
      <c r="C10" s="70"/>
      <c r="E10" s="2" t="s">
        <v>128</v>
      </c>
      <c r="F10" s="2" t="s">
        <v>129</v>
      </c>
      <c r="I10" s="2">
        <v>7</v>
      </c>
      <c r="J10" s="2" t="s">
        <v>130</v>
      </c>
      <c r="K10" s="2" t="s">
        <v>79</v>
      </c>
      <c r="L10" s="3" t="s">
        <v>131</v>
      </c>
    </row>
    <row r="11" spans="1:17" x14ac:dyDescent="0.3">
      <c r="A11" s="37" t="s">
        <v>13</v>
      </c>
      <c r="B11" s="59"/>
      <c r="C11" s="70"/>
      <c r="E11" s="2" t="s">
        <v>132</v>
      </c>
      <c r="F11" s="2" t="s">
        <v>133</v>
      </c>
      <c r="I11" s="2">
        <v>8</v>
      </c>
      <c r="J11" s="2" t="s">
        <v>134</v>
      </c>
      <c r="K11" s="2" t="s">
        <v>79</v>
      </c>
    </row>
    <row r="12" spans="1:17" x14ac:dyDescent="0.3">
      <c r="A12" s="37" t="s">
        <v>14</v>
      </c>
      <c r="B12" s="59"/>
      <c r="C12" s="70"/>
      <c r="F12" s="2" t="s">
        <v>135</v>
      </c>
      <c r="I12" s="2">
        <v>9</v>
      </c>
      <c r="J12" s="2" t="s">
        <v>136</v>
      </c>
      <c r="K12" s="2" t="s">
        <v>79</v>
      </c>
      <c r="N12" s="2" t="s">
        <v>73</v>
      </c>
      <c r="O12" s="2" t="s">
        <v>79</v>
      </c>
    </row>
    <row r="13" spans="1:17" x14ac:dyDescent="0.3">
      <c r="A13" s="33" t="s">
        <v>15</v>
      </c>
      <c r="B13" s="58"/>
      <c r="C13" s="69"/>
      <c r="E13" s="2" t="s">
        <v>138</v>
      </c>
      <c r="F13" s="2" t="s">
        <v>139</v>
      </c>
      <c r="I13" s="2">
        <v>10</v>
      </c>
      <c r="J13" s="2" t="s">
        <v>140</v>
      </c>
      <c r="K13" s="2" t="s">
        <v>79</v>
      </c>
      <c r="N13" s="2" t="s">
        <v>74</v>
      </c>
      <c r="O13" s="2" t="s">
        <v>79</v>
      </c>
    </row>
    <row r="14" spans="1:17" x14ac:dyDescent="0.3">
      <c r="A14" s="37" t="s">
        <v>16</v>
      </c>
      <c r="B14" s="62"/>
      <c r="C14" s="70"/>
      <c r="E14" s="2" t="s">
        <v>142</v>
      </c>
      <c r="F14" s="2" t="s">
        <v>143</v>
      </c>
      <c r="G14" s="2" t="s">
        <v>79</v>
      </c>
      <c r="I14" s="2">
        <v>11</v>
      </c>
      <c r="J14" s="2" t="s">
        <v>144</v>
      </c>
      <c r="K14" s="2" t="s">
        <v>79</v>
      </c>
      <c r="N14" s="2" t="s">
        <v>75</v>
      </c>
      <c r="O14" s="2" t="s">
        <v>79</v>
      </c>
    </row>
    <row r="15" spans="1:17" x14ac:dyDescent="0.3">
      <c r="A15" s="37" t="s">
        <v>17</v>
      </c>
      <c r="B15" s="59"/>
      <c r="C15" s="70"/>
      <c r="E15" s="2" t="s">
        <v>145</v>
      </c>
      <c r="F15" s="2" t="s">
        <v>146</v>
      </c>
      <c r="I15" s="2">
        <v>12</v>
      </c>
      <c r="J15" s="2" t="s">
        <v>147</v>
      </c>
      <c r="N15" s="2" t="s">
        <v>76</v>
      </c>
    </row>
    <row r="16" spans="1:17" x14ac:dyDescent="0.3">
      <c r="A16" s="37" t="s">
        <v>18</v>
      </c>
      <c r="B16" s="59"/>
      <c r="C16" s="70"/>
      <c r="E16" s="2" t="s">
        <v>148</v>
      </c>
      <c r="F16" s="2" t="s">
        <v>66</v>
      </c>
      <c r="G16" s="2" t="s">
        <v>79</v>
      </c>
      <c r="H16" s="2" t="s">
        <v>79</v>
      </c>
      <c r="N16" s="2" t="s">
        <v>77</v>
      </c>
      <c r="O16" s="2" t="s">
        <v>79</v>
      </c>
    </row>
    <row r="17" spans="1:14" x14ac:dyDescent="0.3">
      <c r="A17" s="37" t="s">
        <v>19</v>
      </c>
      <c r="B17" s="59"/>
      <c r="C17" s="70" t="str">
        <f>IF(B17="Inna odpowiedź","Podaj własną odpowiedź","")</f>
        <v/>
      </c>
      <c r="E17" s="2" t="s">
        <v>149</v>
      </c>
    </row>
    <row r="18" spans="1:14" ht="16.2" x14ac:dyDescent="0.3">
      <c r="A18" s="33" t="s">
        <v>20</v>
      </c>
      <c r="B18" s="58"/>
      <c r="C18" s="69" t="s">
        <v>180</v>
      </c>
      <c r="E18" s="2" t="s">
        <v>122</v>
      </c>
    </row>
    <row r="19" spans="1:14" x14ac:dyDescent="0.3">
      <c r="A19" s="33" t="s">
        <v>21</v>
      </c>
      <c r="B19" s="60"/>
      <c r="C19" s="69"/>
      <c r="E19" s="2" t="s">
        <v>151</v>
      </c>
    </row>
    <row r="20" spans="1:14" x14ac:dyDescent="0.3">
      <c r="A20" s="33" t="s">
        <v>22</v>
      </c>
      <c r="B20" s="60"/>
      <c r="C20" s="69"/>
      <c r="E20" s="2" t="s">
        <v>152</v>
      </c>
    </row>
    <row r="21" spans="1:14" x14ac:dyDescent="0.3">
      <c r="A21" s="33" t="s">
        <v>23</v>
      </c>
      <c r="B21" s="60"/>
      <c r="C21" s="69"/>
      <c r="E21" s="2" t="s">
        <v>153</v>
      </c>
      <c r="G21" s="2" t="s">
        <v>79</v>
      </c>
    </row>
    <row r="22" spans="1:14" x14ac:dyDescent="0.3">
      <c r="A22" s="36" t="s">
        <v>24</v>
      </c>
      <c r="B22" s="60"/>
      <c r="C22" s="69"/>
      <c r="E22" s="2" t="s">
        <v>154</v>
      </c>
    </row>
    <row r="23" spans="1:14" x14ac:dyDescent="0.3">
      <c r="A23" s="117" t="str">
        <f>IF(OR(B22=K6,B22=K7),"Wybierz elementy, które wymagają naprawy/zmiany","")</f>
        <v/>
      </c>
      <c r="B23" s="63" t="str">
        <f>IF(A23="","","Wybierz z listy")</f>
        <v/>
      </c>
      <c r="C23" s="69"/>
      <c r="E23" s="2" t="s">
        <v>155</v>
      </c>
    </row>
    <row r="24" spans="1:14" x14ac:dyDescent="0.3">
      <c r="A24" s="117"/>
      <c r="B24" s="63" t="str">
        <f>IF(A23="","","Wybierz z listy")</f>
        <v/>
      </c>
      <c r="C24" s="69"/>
      <c r="E24" s="2" t="s">
        <v>156</v>
      </c>
    </row>
    <row r="25" spans="1:14" x14ac:dyDescent="0.3">
      <c r="A25" s="117"/>
      <c r="B25" s="63" t="str">
        <f>IF(A23="","","Wybierz z listy")</f>
        <v/>
      </c>
      <c r="C25" s="69"/>
      <c r="E25" s="2" t="s">
        <v>157</v>
      </c>
    </row>
    <row r="26" spans="1:14" x14ac:dyDescent="0.3">
      <c r="A26" s="117"/>
      <c r="B26" s="63" t="str">
        <f>IF(A23="","","Wybierz z listy")</f>
        <v/>
      </c>
      <c r="C26" s="69"/>
      <c r="E26" s="2" t="s">
        <v>158</v>
      </c>
    </row>
    <row r="27" spans="1:14" x14ac:dyDescent="0.3">
      <c r="A27" s="117"/>
      <c r="B27" s="63" t="str">
        <f>IF(A23="","","Wybierz z listy")</f>
        <v/>
      </c>
      <c r="C27" s="69"/>
      <c r="E27" s="2" t="s">
        <v>159</v>
      </c>
    </row>
    <row r="28" spans="1:14" x14ac:dyDescent="0.3">
      <c r="A28" s="117"/>
      <c r="B28" s="63" t="str">
        <f>IF(A23="","","Wybierz z listy")</f>
        <v/>
      </c>
      <c r="C28" s="69"/>
      <c r="E28" s="2" t="s">
        <v>160</v>
      </c>
      <c r="N28" s="4"/>
    </row>
    <row r="29" spans="1:14" x14ac:dyDescent="0.3">
      <c r="A29" s="31" t="s">
        <v>4</v>
      </c>
      <c r="B29" s="61"/>
      <c r="C29" s="68"/>
      <c r="N29" s="4"/>
    </row>
    <row r="30" spans="1:14" x14ac:dyDescent="0.3">
      <c r="A30" s="33" t="s">
        <v>26</v>
      </c>
      <c r="B30" s="60"/>
      <c r="C30" s="69"/>
      <c r="N30" s="4"/>
    </row>
    <row r="31" spans="1:14" x14ac:dyDescent="0.3">
      <c r="A31" s="33" t="str">
        <f>IF(OR(B30=H4,B30=H5),"Czy kwestie własnościowe są uregulowane?","")</f>
        <v/>
      </c>
      <c r="B31" s="58"/>
      <c r="C31" s="69"/>
      <c r="N31" s="4"/>
    </row>
    <row r="32" spans="1:14" x14ac:dyDescent="0.3">
      <c r="A32" s="33" t="s">
        <v>28</v>
      </c>
      <c r="B32" s="60"/>
      <c r="C32" s="69"/>
      <c r="N32" s="4"/>
    </row>
    <row r="33" spans="1:4" x14ac:dyDescent="0.3">
      <c r="A33" s="33" t="s">
        <v>29</v>
      </c>
      <c r="B33" s="60"/>
      <c r="C33" s="69"/>
    </row>
    <row r="34" spans="1:4" x14ac:dyDescent="0.3">
      <c r="A34" s="33" t="str">
        <f>IF(B33&gt;0,"Czy uzyskiwane jest świadczenie 500+?","")</f>
        <v/>
      </c>
      <c r="B34" s="58"/>
      <c r="C34" s="69"/>
    </row>
    <row r="35" spans="1:4" x14ac:dyDescent="0.3">
      <c r="A35" s="33" t="s">
        <v>31</v>
      </c>
      <c r="B35" s="60"/>
      <c r="C35" s="69"/>
    </row>
    <row r="36" spans="1:4" x14ac:dyDescent="0.3">
      <c r="A36" s="33" t="s">
        <v>32</v>
      </c>
      <c r="B36" s="60"/>
      <c r="C36" s="69"/>
    </row>
    <row r="37" spans="1:4" ht="28.8" x14ac:dyDescent="0.3">
      <c r="A37" s="33" t="s">
        <v>33</v>
      </c>
      <c r="B37" s="60"/>
      <c r="C37" s="69"/>
    </row>
    <row r="38" spans="1:4" x14ac:dyDescent="0.3">
      <c r="A38" s="33" t="s">
        <v>34</v>
      </c>
      <c r="B38" s="60"/>
      <c r="C38" s="69"/>
    </row>
    <row r="39" spans="1:4" x14ac:dyDescent="0.3">
      <c r="A39" s="33" t="str">
        <f>IF(B38="TAK","Czy w gospodarstwie domowym osoby niepełnosprawne są niepełnoletnie?","")</f>
        <v/>
      </c>
      <c r="B39" s="58"/>
      <c r="C39" s="69"/>
    </row>
    <row r="40" spans="1:4" x14ac:dyDescent="0.3">
      <c r="A40" s="33" t="str">
        <f>IF(B38="TAK","Czy osoby niepełnosprawne wymagają stałej pomocy opiekuna, który musiał (z tego powodu) zrezygnować z pracy?","")</f>
        <v/>
      </c>
      <c r="B40" s="58"/>
      <c r="C40" s="69"/>
    </row>
    <row r="41" spans="1:4" x14ac:dyDescent="0.3">
      <c r="A41" s="33" t="s">
        <v>37</v>
      </c>
      <c r="B41" s="60"/>
      <c r="C41" s="69"/>
    </row>
    <row r="42" spans="1:4" ht="28.8" x14ac:dyDescent="0.3">
      <c r="A42" s="33" t="s">
        <v>38</v>
      </c>
      <c r="B42" s="60"/>
      <c r="C42" s="69"/>
      <c r="D42" s="5"/>
    </row>
    <row r="43" spans="1:4" x14ac:dyDescent="0.3">
      <c r="A43" s="31" t="s">
        <v>5</v>
      </c>
      <c r="B43" s="61"/>
      <c r="C43" s="68"/>
    </row>
    <row r="44" spans="1:4" x14ac:dyDescent="0.3">
      <c r="A44" s="51" t="s">
        <v>162</v>
      </c>
      <c r="B44" s="64"/>
      <c r="C44" s="71"/>
    </row>
    <row r="45" spans="1:4" ht="28.8" x14ac:dyDescent="0.3">
      <c r="A45" s="41" t="s">
        <v>163</v>
      </c>
      <c r="B45" s="59"/>
      <c r="C45" s="72"/>
    </row>
    <row r="46" spans="1:4" x14ac:dyDescent="0.3">
      <c r="A46" s="43" t="str">
        <f>IF(OR($B$45=$E$8,$B$45=$E$9,$B$45=$E$10),"            Czy jest to kocioł:","")</f>
        <v/>
      </c>
      <c r="B46" s="65"/>
      <c r="C46" s="71"/>
    </row>
    <row r="47" spans="1:4" x14ac:dyDescent="0.3">
      <c r="A47" s="46" t="str">
        <f>IF(OR($B$45=$E$8,$B$45=$E$9,$B$45=$E$10),N4,"")</f>
        <v/>
      </c>
      <c r="B47" s="59" t="str">
        <f>IF(A47="","","Wybierz z listy")</f>
        <v/>
      </c>
      <c r="C47" s="70" t="str">
        <f>IF(B47=$E$4,"Podaj liczbę","")</f>
        <v/>
      </c>
    </row>
    <row r="48" spans="1:4" x14ac:dyDescent="0.3">
      <c r="A48" s="46" t="str">
        <f>IF(OR($B$45=$E$8,$B$45=$E$9,$B$45=$E$10),"Czy jest to kocioł: "&amp;N5,"")</f>
        <v/>
      </c>
      <c r="B48" s="59" t="str">
        <f t="shared" ref="B48:B51" si="0">IF(A48="","","Wybierz z listy")</f>
        <v/>
      </c>
      <c r="C48" s="70" t="str">
        <f t="shared" ref="C48:C51" si="1">IF(B48=$E$4,"Podaj liczbę","")</f>
        <v/>
      </c>
    </row>
    <row r="49" spans="1:3" x14ac:dyDescent="0.3">
      <c r="A49" s="46" t="str">
        <f>IF(OR($B$45=$E$8,$B$45=$E$9,$B$45=$E$10),"Czy jest to kocioł: "&amp;N6,"")</f>
        <v/>
      </c>
      <c r="B49" s="59"/>
      <c r="C49" s="70"/>
    </row>
    <row r="50" spans="1:3" x14ac:dyDescent="0.3">
      <c r="A50" s="46" t="str">
        <f>IF(OR($B$45=$E$8,$B$45=$E$9,$B$45=$E$10),"Czy jest to kocioł: "&amp;N7,"")</f>
        <v/>
      </c>
      <c r="B50" s="59" t="str">
        <f t="shared" si="0"/>
        <v/>
      </c>
      <c r="C50" s="70" t="str">
        <f t="shared" si="1"/>
        <v/>
      </c>
    </row>
    <row r="51" spans="1:3" x14ac:dyDescent="0.3">
      <c r="A51" s="46" t="str">
        <f>IF(OR($B$45=$E$8,$B$45=$E$9,$B$45=$E$10),"Czy jest to kocioł: "&amp;N8,"")</f>
        <v/>
      </c>
      <c r="B51" s="59" t="str">
        <f t="shared" si="0"/>
        <v/>
      </c>
      <c r="C51" s="70" t="str">
        <f t="shared" si="1"/>
        <v/>
      </c>
    </row>
    <row r="52" spans="1:3" x14ac:dyDescent="0.3">
      <c r="A52" s="47" t="str">
        <f>IF(OR($B$45=$E$8,$B$45=$E$9,$B$45=$E$10),"            Podaj rodzaje stosowanych/ego paliw/a","")</f>
        <v/>
      </c>
      <c r="B52" s="65"/>
      <c r="C52" s="71"/>
    </row>
    <row r="53" spans="1:3" x14ac:dyDescent="0.3">
      <c r="A53" s="46" t="str">
        <f>IF(OR($B$45=$E$8,$B$45=$E$9,$B$45=$E$10),N12,"")</f>
        <v/>
      </c>
      <c r="B53" s="59"/>
      <c r="C53" s="70"/>
    </row>
    <row r="54" spans="1:3" x14ac:dyDescent="0.3">
      <c r="A54" s="46" t="str">
        <f>IF(OR($B$45=$E$8,$B$45=$E$9,$B$45=$E$10),N13,"")</f>
        <v/>
      </c>
      <c r="B54" s="59" t="str">
        <f t="shared" ref="B54:B57" si="2">IF(A54="","","Wybierz z listy")</f>
        <v/>
      </c>
      <c r="C54" s="70" t="str">
        <f t="shared" ref="C54:C57" si="3">IF(B54=$E$4,"Podaj liczbę","")</f>
        <v/>
      </c>
    </row>
    <row r="55" spans="1:3" x14ac:dyDescent="0.3">
      <c r="A55" s="46" t="str">
        <f>IF(OR($B$45=$E$8,$B$45=$E$9,$B$45=$E$10),N14,"")</f>
        <v/>
      </c>
      <c r="B55" s="59" t="str">
        <f t="shared" si="2"/>
        <v/>
      </c>
      <c r="C55" s="70" t="str">
        <f t="shared" si="3"/>
        <v/>
      </c>
    </row>
    <row r="56" spans="1:3" x14ac:dyDescent="0.3">
      <c r="A56" s="46" t="str">
        <f>IF(OR($B$45=$E$8,$B$45=$E$9,$B$45=$E$10),N15,"")</f>
        <v/>
      </c>
      <c r="B56" s="59" t="str">
        <f t="shared" si="2"/>
        <v/>
      </c>
      <c r="C56" s="70" t="str">
        <f t="shared" si="3"/>
        <v/>
      </c>
    </row>
    <row r="57" spans="1:3" x14ac:dyDescent="0.3">
      <c r="A57" s="46" t="str">
        <f>IF(OR($B$45=$E$8,$B$45=$E$9,$B$45=$E$10),N16,"")</f>
        <v/>
      </c>
      <c r="B57" s="59" t="str">
        <f t="shared" si="2"/>
        <v/>
      </c>
      <c r="C57" s="70" t="str">
        <f t="shared" si="3"/>
        <v/>
      </c>
    </row>
    <row r="58" spans="1:3" ht="28.8" x14ac:dyDescent="0.3">
      <c r="A58" s="41" t="s">
        <v>164</v>
      </c>
      <c r="B58" s="59"/>
      <c r="C58" s="72"/>
    </row>
    <row r="59" spans="1:3" x14ac:dyDescent="0.3">
      <c r="A59" s="43" t="str">
        <f>IF(OR($B$58=$E$8,$B$58=$E$9,$B$58=$E$10),"            Czy jest to kocioł:","")</f>
        <v/>
      </c>
      <c r="B59" s="65"/>
      <c r="C59" s="71"/>
    </row>
    <row r="60" spans="1:3" x14ac:dyDescent="0.3">
      <c r="A60" s="46" t="str">
        <f>IF(OR($B$58=$E$8,$B$58=$E$9,$B$58=$E$10),N4,"")</f>
        <v/>
      </c>
      <c r="B60" s="59" t="str">
        <f t="shared" ref="B60:B64" si="4">IF(A60="","","Wybierz z listy")</f>
        <v/>
      </c>
      <c r="C60" s="70" t="str">
        <f>IF(B60=$E$4,"Podaj liczbę","")</f>
        <v/>
      </c>
    </row>
    <row r="61" spans="1:3" x14ac:dyDescent="0.3">
      <c r="A61" s="46" t="str">
        <f>IF(OR($B$58=$E$8,$B$58=$E$9,$B$58=$E$10),N5,"")</f>
        <v/>
      </c>
      <c r="B61" s="59" t="str">
        <f t="shared" si="4"/>
        <v/>
      </c>
      <c r="C61" s="70" t="str">
        <f t="shared" ref="C61:C64" si="5">IF(B61=$E$4,"Podaj liczbę","")</f>
        <v/>
      </c>
    </row>
    <row r="62" spans="1:3" x14ac:dyDescent="0.3">
      <c r="A62" s="46" t="str">
        <f>IF(OR($B$58=$E$8,$B$58=$E$9,$B$58=$E$10),N6,"")</f>
        <v/>
      </c>
      <c r="B62" s="59" t="str">
        <f t="shared" si="4"/>
        <v/>
      </c>
      <c r="C62" s="70" t="str">
        <f t="shared" si="5"/>
        <v/>
      </c>
    </row>
    <row r="63" spans="1:3" x14ac:dyDescent="0.3">
      <c r="A63" s="46" t="str">
        <f>IF(OR($B$58=$E$8,$B$58=$E$9,$B$58=$E$10),N7,"")</f>
        <v/>
      </c>
      <c r="B63" s="59"/>
      <c r="C63" s="70"/>
    </row>
    <row r="64" spans="1:3" x14ac:dyDescent="0.3">
      <c r="A64" s="46" t="str">
        <f>IF(OR($B$58=$E$8,$B$58=$E$9,$B$58=$E$10),N8,"")</f>
        <v/>
      </c>
      <c r="B64" s="59" t="str">
        <f t="shared" si="4"/>
        <v/>
      </c>
      <c r="C64" s="70" t="str">
        <f t="shared" si="5"/>
        <v/>
      </c>
    </row>
    <row r="65" spans="1:3" x14ac:dyDescent="0.3">
      <c r="A65" s="47" t="str">
        <f>IF(OR($B$58=$E$8,$B$58=$E$9,$B$58=$E$10),"            Podaj rodzaje stosowanych/ego paliw/a","")</f>
        <v/>
      </c>
      <c r="B65" s="65"/>
      <c r="C65" s="71"/>
    </row>
    <row r="66" spans="1:3" x14ac:dyDescent="0.3">
      <c r="A66" s="46" t="str">
        <f>IF(OR($B$58=$E$8,$B$58=$E$9,$B$58=$E$10),N12,"")</f>
        <v/>
      </c>
      <c r="B66" s="59" t="str">
        <f t="shared" ref="B66:B70" si="6">IF(A66="","","Wybierz z listy")</f>
        <v/>
      </c>
      <c r="C66" s="70" t="str">
        <f t="shared" ref="C66:C70" si="7">IF(B66=$E$4,"Podaj liczbę","")</f>
        <v/>
      </c>
    </row>
    <row r="67" spans="1:3" x14ac:dyDescent="0.3">
      <c r="A67" s="46" t="str">
        <f>IF(OR($B$58=$E$8,$B$58=$E$9,$B$58=$E$10),N13,"")</f>
        <v/>
      </c>
      <c r="B67" s="59" t="str">
        <f t="shared" si="6"/>
        <v/>
      </c>
      <c r="C67" s="70" t="str">
        <f t="shared" si="7"/>
        <v/>
      </c>
    </row>
    <row r="68" spans="1:3" x14ac:dyDescent="0.3">
      <c r="A68" s="46" t="str">
        <f>IF(OR($B$58=$E$8,$B$58=$E$9,$B$58=$E$10),N14,"")</f>
        <v/>
      </c>
      <c r="B68" s="59"/>
      <c r="C68" s="70"/>
    </row>
    <row r="69" spans="1:3" x14ac:dyDescent="0.3">
      <c r="A69" s="46" t="str">
        <f>IF(OR($B$58=$E$8,$B$58=$E$9,$B$58=$E$10),N15,"")</f>
        <v/>
      </c>
      <c r="B69" s="59" t="str">
        <f t="shared" si="6"/>
        <v/>
      </c>
      <c r="C69" s="70" t="str">
        <f t="shared" si="7"/>
        <v/>
      </c>
    </row>
    <row r="70" spans="1:3" x14ac:dyDescent="0.3">
      <c r="A70" s="46" t="str">
        <f>IF(OR($B$58=$E$8,$B$58=$E$9,$B$58=$E$10),N16,"")</f>
        <v/>
      </c>
      <c r="B70" s="59" t="str">
        <f t="shared" si="6"/>
        <v/>
      </c>
      <c r="C70" s="70" t="str">
        <f t="shared" si="7"/>
        <v/>
      </c>
    </row>
    <row r="71" spans="1:3" x14ac:dyDescent="0.3">
      <c r="A71" s="41" t="s">
        <v>165</v>
      </c>
      <c r="B71" s="59"/>
      <c r="C71" s="72" t="str">
        <f>IF(B71=$E$11,"Nie dotyczy",IF(B71="","","Podaj liczbę"))</f>
        <v/>
      </c>
    </row>
    <row r="72" spans="1:3" x14ac:dyDescent="0.3">
      <c r="A72" s="41" t="s">
        <v>166</v>
      </c>
      <c r="B72" s="59"/>
      <c r="C72" s="72" t="str">
        <f t="shared" ref="C72:C79" si="8">IF(B72=$E$11,"Nie dotyczy",IF(B72="","","Podaj liczbę"))</f>
        <v/>
      </c>
    </row>
    <row r="73" spans="1:3" x14ac:dyDescent="0.3">
      <c r="A73" s="37" t="s">
        <v>167</v>
      </c>
      <c r="B73" s="59"/>
      <c r="C73" s="72" t="str">
        <f t="shared" si="8"/>
        <v/>
      </c>
    </row>
    <row r="74" spans="1:3" x14ac:dyDescent="0.3">
      <c r="A74" s="37" t="s">
        <v>168</v>
      </c>
      <c r="B74" s="59"/>
      <c r="C74" s="72" t="str">
        <f t="shared" si="8"/>
        <v/>
      </c>
    </row>
    <row r="75" spans="1:3" x14ac:dyDescent="0.3">
      <c r="A75" s="37" t="s">
        <v>169</v>
      </c>
      <c r="B75" s="59"/>
      <c r="C75" s="72" t="str">
        <f t="shared" si="8"/>
        <v/>
      </c>
    </row>
    <row r="76" spans="1:3" x14ac:dyDescent="0.3">
      <c r="A76" s="37" t="s">
        <v>170</v>
      </c>
      <c r="B76" s="59"/>
      <c r="C76" s="72" t="str">
        <f t="shared" si="8"/>
        <v/>
      </c>
    </row>
    <row r="77" spans="1:3" ht="28.8" x14ac:dyDescent="0.3">
      <c r="A77" s="37" t="s">
        <v>171</v>
      </c>
      <c r="B77" s="59"/>
      <c r="C77" s="72" t="str">
        <f t="shared" si="8"/>
        <v/>
      </c>
    </row>
    <row r="78" spans="1:3" x14ac:dyDescent="0.3">
      <c r="A78" s="37" t="s">
        <v>172</v>
      </c>
      <c r="B78" s="59"/>
      <c r="C78" s="72" t="str">
        <f t="shared" si="8"/>
        <v/>
      </c>
    </row>
    <row r="79" spans="1:3" x14ac:dyDescent="0.3">
      <c r="A79" s="37" t="s">
        <v>173</v>
      </c>
      <c r="B79" s="59"/>
      <c r="C79" s="72" t="str">
        <f t="shared" si="8"/>
        <v/>
      </c>
    </row>
    <row r="80" spans="1:3" x14ac:dyDescent="0.3">
      <c r="A80" s="48" t="s">
        <v>40</v>
      </c>
      <c r="B80" s="65"/>
      <c r="C80" s="71"/>
    </row>
    <row r="81" spans="1:4" x14ac:dyDescent="0.3">
      <c r="A81" s="37" t="s">
        <v>174</v>
      </c>
      <c r="B81" s="59"/>
      <c r="C81" s="70"/>
    </row>
    <row r="82" spans="1:4" x14ac:dyDescent="0.3">
      <c r="A82" s="37" t="s">
        <v>175</v>
      </c>
      <c r="B82" s="59"/>
      <c r="C82" s="70"/>
    </row>
    <row r="83" spans="1:4" x14ac:dyDescent="0.3">
      <c r="A83" s="37" t="s">
        <v>176</v>
      </c>
      <c r="B83" s="59"/>
      <c r="C83" s="70"/>
    </row>
    <row r="84" spans="1:4" x14ac:dyDescent="0.3">
      <c r="A84" s="33" t="s">
        <v>41</v>
      </c>
      <c r="B84" s="58"/>
      <c r="C84" s="69" t="s">
        <v>177</v>
      </c>
      <c r="D84" s="5"/>
    </row>
    <row r="85" spans="1:4" x14ac:dyDescent="0.3">
      <c r="A85" s="33" t="s">
        <v>42</v>
      </c>
      <c r="B85" s="58"/>
      <c r="C85" s="69" t="s">
        <v>177</v>
      </c>
    </row>
    <row r="86" spans="1:4" x14ac:dyDescent="0.3">
      <c r="A86" s="33" t="s">
        <v>43</v>
      </c>
      <c r="B86" s="60"/>
      <c r="C86" s="69"/>
    </row>
    <row r="87" spans="1:4" x14ac:dyDescent="0.3">
      <c r="A87" s="33" t="s">
        <v>44</v>
      </c>
      <c r="B87" s="60"/>
      <c r="C87" s="69"/>
    </row>
    <row r="88" spans="1:4" x14ac:dyDescent="0.3">
      <c r="A88" s="118" t="s">
        <v>178</v>
      </c>
      <c r="B88" s="119"/>
      <c r="C88" s="120"/>
      <c r="D88" s="5"/>
    </row>
    <row r="89" spans="1:4" ht="15" thickBot="1" x14ac:dyDescent="0.35">
      <c r="A89" s="54" t="s">
        <v>179</v>
      </c>
      <c r="B89" s="66"/>
      <c r="C89" s="73"/>
    </row>
  </sheetData>
  <dataConsolidate/>
  <mergeCells count="4">
    <mergeCell ref="A1:C1"/>
    <mergeCell ref="A2:C2"/>
    <mergeCell ref="A23:A28"/>
    <mergeCell ref="A88:C88"/>
  </mergeCells>
  <conditionalFormatting sqref="B31">
    <cfRule type="containsText" dxfId="50" priority="23" operator="containsText" text="Wybierz z listy">
      <formula>NOT(ISERROR(SEARCH("Wybierz z listy",B31)))</formula>
    </cfRule>
    <cfRule type="containsBlanks" dxfId="49" priority="27">
      <formula>LEN(TRIM(B31))=0</formula>
    </cfRule>
  </conditionalFormatting>
  <conditionalFormatting sqref="C7">
    <cfRule type="containsText" dxfId="48" priority="22" operator="containsText" text="Podaj własną odpowiedź">
      <formula>NOT(ISERROR(SEARCH("Podaj własną odpowiedź",C7)))</formula>
    </cfRule>
    <cfRule type="containsBlanks" dxfId="47" priority="28">
      <formula>LEN(TRIM(C7))=0</formula>
    </cfRule>
  </conditionalFormatting>
  <conditionalFormatting sqref="C17">
    <cfRule type="containsText" dxfId="46" priority="21" operator="containsText" text="Podaj własną odpowiedź">
      <formula>NOT(ISERROR(SEARCH("Podaj własną odpowiedź",C17)))</formula>
    </cfRule>
    <cfRule type="containsBlanks" dxfId="45" priority="29">
      <formula>LEN(TRIM(C17))=0</formula>
    </cfRule>
  </conditionalFormatting>
  <conditionalFormatting sqref="A23">
    <cfRule type="containsBlanks" dxfId="44" priority="25">
      <formula>LEN(TRIM(A23))=0</formula>
    </cfRule>
  </conditionalFormatting>
  <conditionalFormatting sqref="B23:B28">
    <cfRule type="notContainsBlanks" dxfId="43" priority="1">
      <formula>LEN(TRIM(B23))&gt;0</formula>
    </cfRule>
    <cfRule type="containsText" dxfId="42" priority="20" operator="containsText" text="Wybierz z listy">
      <formula>NOT(ISERROR(SEARCH("Wybierz z listy",B23)))</formula>
    </cfRule>
    <cfRule type="containsBlanks" dxfId="41" priority="26">
      <formula>LEN(TRIM(B23))=0</formula>
    </cfRule>
  </conditionalFormatting>
  <conditionalFormatting sqref="A33:A34">
    <cfRule type="containsBlanks" dxfId="40" priority="19">
      <formula>LEN(TRIM(A33))=0</formula>
    </cfRule>
  </conditionalFormatting>
  <conditionalFormatting sqref="B39:B40">
    <cfRule type="containsText" dxfId="39" priority="17" operator="containsText" text="Wybierz z listy">
      <formula>NOT(ISERROR(SEARCH("Wybierz z listy",B39)))</formula>
    </cfRule>
    <cfRule type="containsBlanks" dxfId="38" priority="18">
      <formula>LEN(TRIM(B39))=0</formula>
    </cfRule>
  </conditionalFormatting>
  <conditionalFormatting sqref="C58 C45 C71:C79">
    <cfRule type="cellIs" dxfId="37" priority="16" operator="equal">
      <formula>"Nie dotyczy"</formula>
    </cfRule>
  </conditionalFormatting>
  <conditionalFormatting sqref="B46:B57">
    <cfRule type="containsText" dxfId="36" priority="14" operator="containsText" text="Wybierz z listy">
      <formula>NOT(ISERROR(SEARCH("Wybierz z listy",B46)))</formula>
    </cfRule>
    <cfRule type="containsBlanks" dxfId="35" priority="30">
      <formula>LEN(TRIM(B46))=0</formula>
    </cfRule>
  </conditionalFormatting>
  <conditionalFormatting sqref="C46:C57">
    <cfRule type="containsText" dxfId="34" priority="12" operator="containsText" text="Podaj liczbę">
      <formula>NOT(ISERROR(SEARCH("Podaj liczbę",C46)))</formula>
    </cfRule>
    <cfRule type="containsBlanks" dxfId="33" priority="31">
      <formula>LEN(TRIM(C46))=0</formula>
    </cfRule>
  </conditionalFormatting>
  <conditionalFormatting sqref="B59:B70">
    <cfRule type="containsText" dxfId="32" priority="10" operator="containsText" text="Wybierz z listy">
      <formula>NOT(ISERROR(SEARCH("Wybierz z listy",B59)))</formula>
    </cfRule>
    <cfRule type="containsBlanks" dxfId="31" priority="32">
      <formula>LEN(TRIM(B59))=0</formula>
    </cfRule>
  </conditionalFormatting>
  <conditionalFormatting sqref="C59:C70">
    <cfRule type="containsText" dxfId="30" priority="8" operator="containsText" text="Podaj liczbę">
      <formula>NOT(ISERROR(SEARCH("Podaj liczbę",C59)))</formula>
    </cfRule>
    <cfRule type="containsBlanks" dxfId="29" priority="33">
      <formula>LEN(TRIM(C59))=0</formula>
    </cfRule>
  </conditionalFormatting>
  <conditionalFormatting sqref="B80">
    <cfRule type="containsText" dxfId="28" priority="6" operator="containsText" text="Wybierz z listy">
      <formula>NOT(ISERROR(SEARCH("Wybierz z listy",B80)))</formula>
    </cfRule>
    <cfRule type="containsBlanks" dxfId="27" priority="34">
      <formula>LEN(TRIM(B80))=0</formula>
    </cfRule>
  </conditionalFormatting>
  <conditionalFormatting sqref="C80">
    <cfRule type="containsText" dxfId="26" priority="4" operator="containsText" text="Podaj liczbę">
      <formula>NOT(ISERROR(SEARCH("Podaj liczbę",C80)))</formula>
    </cfRule>
    <cfRule type="containsBlanks" dxfId="25" priority="35">
      <formula>LEN(TRIM(C80))=0</formula>
    </cfRule>
  </conditionalFormatting>
  <conditionalFormatting sqref="B34">
    <cfRule type="containsText" dxfId="24" priority="2" operator="containsText" text="Wybierz z listy">
      <formula>NOT(ISERROR(SEARCH("Wybierz z listy",B34)))</formula>
    </cfRule>
    <cfRule type="containsBlanks" dxfId="23" priority="3">
      <formula>LEN(TRIM(B34))=0</formula>
    </cfRule>
  </conditionalFormatting>
  <dataValidations count="15">
    <dataValidation type="list" allowBlank="1" showInputMessage="1" showErrorMessage="1" sqref="B9" xr:uid="{DE3790C0-AB17-4A49-B2D5-5C822C1C914B}">
      <formula1>$E$13:$E$28</formula1>
    </dataValidation>
    <dataValidation type="list" errorStyle="warning" allowBlank="1" showInputMessage="1" showErrorMessage="1" errorTitle="Inna wartość!" error="Jeżeli odpowiedzi nie ma na liście, wpisz odpowiednią wartość." prompt="Wybierz z listy" sqref="B33" xr:uid="{C5CAC673-43E1-41F1-89A1-5D0DF0ABE486}">
      <formula1>$I$3:$I$13</formula1>
    </dataValidation>
    <dataValidation type="list" errorStyle="warning" allowBlank="1" showInputMessage="1" showErrorMessage="1" errorTitle="Inna wartość!" error="Jeżeli odpowiedzi nie ma na liście, wpisz odpowiednią wartość." prompt="Wybierz z listy" sqref="B32" xr:uid="{6B678284-6094-415F-A213-A8DED5F6DDBE}">
      <formula1>$I$4:$I$15</formula1>
    </dataValidation>
    <dataValidation type="list" allowBlank="1" showInputMessage="1" showErrorMessage="1" prompt="Wybierz z listy" sqref="B19" xr:uid="{5300567E-82C3-408C-93BA-19B5FE07124C}">
      <formula1>$J$4:$J$15</formula1>
    </dataValidation>
    <dataValidation type="list" allowBlank="1" showInputMessage="1" showErrorMessage="1" prompt="Wybierz z listy" sqref="B87" xr:uid="{F08EB23F-D9D9-4481-B5DC-2E6FBF0575B6}">
      <formula1>$P$4:$P$8</formula1>
    </dataValidation>
    <dataValidation type="list" allowBlank="1" showInputMessage="1" showErrorMessage="1" prompt="Wybierz z listy" sqref="B86" xr:uid="{3FF212C4-3305-4BA3-A5F8-75082B36932A}">
      <formula1>$O$4:$O$8</formula1>
    </dataValidation>
    <dataValidation type="list" allowBlank="1" showInputMessage="1" showErrorMessage="1" prompt="Wybierz z listy" sqref="B30" xr:uid="{F14C2761-FDB4-4F90-A393-2ACE6AD38045}">
      <formula1>$H$4:$H$9</formula1>
    </dataValidation>
    <dataValidation type="list" errorStyle="warning" allowBlank="1" showInputMessage="1" showErrorMessage="1" errorTitle="Inna wartość!" error="Jeżeli odpowiedzi na nie ma liście, wybierz opcję &quot;inna odpowiedź&quot; i wpisz obok właściwą odpowiedź." prompt="Wybierz z listy" sqref="B23:B28" xr:uid="{BA6E203A-962F-44D7-A6D0-E6F8DF38066A}">
      <formula1>$L$4:$L$10</formula1>
    </dataValidation>
    <dataValidation type="list" errorStyle="warning" allowBlank="1" showInputMessage="1" showErrorMessage="1" errorTitle="Inna wartość!" error="Jeżeli odpowiedzi na nie ma liście, wybierz opcję &quot;inna odpowiedź&quot; i wpisz obok właściwą odpowiedź." prompt="Wybierz z listy" sqref="B7" xr:uid="{48DE63B0-2BDB-4848-B998-4F9220A64BE8}">
      <formula1>$F$4:$F$16</formula1>
    </dataValidation>
    <dataValidation type="list" errorStyle="warning" allowBlank="1" showInputMessage="1" showErrorMessage="1" errorTitle="Inna wartość!" error="Jeżeli odpowiedzi nie ma na liście, wybierz &quot;inny&quot; i wpisz obok jaki." prompt="Wybierz z listy" sqref="B17" xr:uid="{6CEB67FD-B265-40BE-9D60-1EF2744F95F4}">
      <formula1>$G$4:$G$7</formula1>
    </dataValidation>
    <dataValidation type="list" allowBlank="1" showInputMessage="1" showErrorMessage="1" prompt="Wybierz z listy" sqref="B42" xr:uid="{C948CD0B-5710-4D60-9CE7-38A775971920}">
      <formula1>$M$4:$M$7</formula1>
    </dataValidation>
    <dataValidation type="list" allowBlank="1" showInputMessage="1" showErrorMessage="1" prompt="Wybierz z listy" sqref="B22" xr:uid="{4EAC917A-95B2-44E8-9FB9-4EAD933E561A}">
      <formula1>$K$4:$K$7</formula1>
    </dataValidation>
    <dataValidation type="list" allowBlank="1" showInputMessage="1" showErrorMessage="1" prompt="Wybierz z listy" sqref="B45 B71:B79 B58" xr:uid="{D9BDBD7D-ACE1-4935-8612-BA393F247469}">
      <formula1>$E$8:$E$11</formula1>
    </dataValidation>
    <dataValidation type="list" errorStyle="warning" allowBlank="1" showInputMessage="1" showErrorMessage="1" prompt="Wybierz z listy" sqref="B31 B34 B66:B70 B39:B40 B53:B57 B47:B51 B60:B64" xr:uid="{F84CB03F-CF47-4888-9ACC-C210959225F9}">
      <formula1>$E$4:$E$5</formula1>
    </dataValidation>
    <dataValidation type="list" allowBlank="1" showInputMessage="1" showErrorMessage="1" prompt="Wybierz z listy" sqref="B81:B83 B41 B20:B21 B35:B38" xr:uid="{F8D75AD1-F586-4848-8779-02C1300306AB}">
      <formula1>$E$4:$E$5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pageOrder="overThenDown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72BB8-2879-4202-8AAD-8F3D83EF9160}">
  <sheetPr>
    <outlinePr applyStyles="1"/>
    <pageSetUpPr fitToPage="1"/>
  </sheetPr>
  <dimension ref="A1:Q8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8.88671875" defaultRowHeight="14.4" x14ac:dyDescent="0.3"/>
  <cols>
    <col min="1" max="1" width="74.6640625" style="6" customWidth="1"/>
    <col min="2" max="2" width="43.6640625" style="5" customWidth="1"/>
    <col min="3" max="3" width="47.109375" style="74" customWidth="1"/>
    <col min="4" max="4" width="8.88671875" style="1" customWidth="1"/>
    <col min="5" max="16" width="8.88671875" style="2" customWidth="1"/>
    <col min="17" max="17" width="8.88671875" style="2"/>
    <col min="18" max="16384" width="8.88671875" style="1"/>
  </cols>
  <sheetData>
    <row r="1" spans="1:17" ht="52.95" customHeight="1" x14ac:dyDescent="0.3">
      <c r="A1" s="111" t="s">
        <v>78</v>
      </c>
      <c r="B1" s="112"/>
      <c r="C1" s="113"/>
    </row>
    <row r="2" spans="1:17" ht="14.4" customHeight="1" x14ac:dyDescent="0.3">
      <c r="A2" s="114" t="s">
        <v>1</v>
      </c>
      <c r="B2" s="115"/>
      <c r="C2" s="116"/>
    </row>
    <row r="3" spans="1:17" x14ac:dyDescent="0.3">
      <c r="A3" s="31" t="s">
        <v>2</v>
      </c>
      <c r="B3" s="61"/>
      <c r="C3" s="68"/>
      <c r="I3" s="2">
        <v>0</v>
      </c>
      <c r="Q3" s="2" t="s">
        <v>79</v>
      </c>
    </row>
    <row r="4" spans="1:17" ht="14.4" customHeight="1" x14ac:dyDescent="0.3">
      <c r="A4" s="33" t="s">
        <v>7</v>
      </c>
      <c r="B4" s="57"/>
      <c r="C4" s="69"/>
      <c r="E4" s="2" t="s">
        <v>80</v>
      </c>
      <c r="F4" s="2" t="s">
        <v>81</v>
      </c>
      <c r="G4" s="2" t="s">
        <v>82</v>
      </c>
      <c r="H4" s="2" t="s">
        <v>83</v>
      </c>
      <c r="I4" s="2">
        <v>1</v>
      </c>
      <c r="J4" s="2" t="s">
        <v>84</v>
      </c>
      <c r="K4" s="2" t="s">
        <v>85</v>
      </c>
      <c r="L4" s="2" t="s">
        <v>61</v>
      </c>
      <c r="M4" s="2" t="s">
        <v>86</v>
      </c>
      <c r="N4" s="2" t="s">
        <v>67</v>
      </c>
      <c r="O4" s="2" t="s">
        <v>87</v>
      </c>
      <c r="P4" s="2" t="s">
        <v>88</v>
      </c>
      <c r="Q4" s="2" t="s">
        <v>79</v>
      </c>
    </row>
    <row r="5" spans="1:17" x14ac:dyDescent="0.3">
      <c r="A5" s="33" t="s">
        <v>8</v>
      </c>
      <c r="B5" s="58"/>
      <c r="C5" s="69"/>
      <c r="E5" s="2" t="s">
        <v>90</v>
      </c>
      <c r="F5" s="2" t="s">
        <v>91</v>
      </c>
      <c r="G5" s="2" t="s">
        <v>92</v>
      </c>
      <c r="H5" s="2" t="s">
        <v>93</v>
      </c>
      <c r="I5" s="2">
        <v>2</v>
      </c>
      <c r="J5" s="2" t="s">
        <v>94</v>
      </c>
      <c r="K5" s="2" t="s">
        <v>95</v>
      </c>
      <c r="L5" s="2" t="s">
        <v>62</v>
      </c>
      <c r="M5" s="2" t="s">
        <v>96</v>
      </c>
      <c r="N5" s="2" t="s">
        <v>68</v>
      </c>
      <c r="O5" s="2" t="s">
        <v>97</v>
      </c>
      <c r="P5" s="2" t="s">
        <v>98</v>
      </c>
      <c r="Q5" s="2" t="s">
        <v>79</v>
      </c>
    </row>
    <row r="6" spans="1:17" x14ac:dyDescent="0.3">
      <c r="A6" s="37" t="s">
        <v>9</v>
      </c>
      <c r="B6" s="59"/>
      <c r="C6" s="70"/>
      <c r="E6" s="2" t="s">
        <v>72</v>
      </c>
      <c r="F6" s="2" t="s">
        <v>100</v>
      </c>
      <c r="G6" s="2" t="s">
        <v>101</v>
      </c>
      <c r="H6" s="2" t="s">
        <v>102</v>
      </c>
      <c r="I6" s="2">
        <v>3</v>
      </c>
      <c r="J6" s="2" t="s">
        <v>103</v>
      </c>
      <c r="K6" s="2" t="s">
        <v>104</v>
      </c>
      <c r="L6" s="2" t="s">
        <v>63</v>
      </c>
      <c r="M6" s="2" t="s">
        <v>105</v>
      </c>
      <c r="N6" s="2" t="s">
        <v>69</v>
      </c>
      <c r="O6" s="2" t="s">
        <v>106</v>
      </c>
      <c r="P6" s="2" t="s">
        <v>107</v>
      </c>
      <c r="Q6" s="2" t="s">
        <v>79</v>
      </c>
    </row>
    <row r="7" spans="1:17" ht="14.4" customHeight="1" x14ac:dyDescent="0.3">
      <c r="A7" s="33" t="s">
        <v>10</v>
      </c>
      <c r="B7" s="60"/>
      <c r="C7" s="69" t="str">
        <f>IF(B7="Inna odpowiedź","Podaj własną odpowiedź","")</f>
        <v/>
      </c>
      <c r="F7" s="2" t="s">
        <v>108</v>
      </c>
      <c r="G7" s="2" t="s">
        <v>109</v>
      </c>
      <c r="H7" s="2" t="s">
        <v>110</v>
      </c>
      <c r="I7" s="2">
        <v>4</v>
      </c>
      <c r="J7" s="2" t="s">
        <v>111</v>
      </c>
      <c r="K7" s="2" t="s">
        <v>112</v>
      </c>
      <c r="L7" s="2" t="s">
        <v>64</v>
      </c>
      <c r="M7" s="2" t="s">
        <v>113</v>
      </c>
      <c r="N7" s="2" t="s">
        <v>70</v>
      </c>
      <c r="O7" s="2" t="s">
        <v>114</v>
      </c>
      <c r="P7" s="2" t="s">
        <v>115</v>
      </c>
      <c r="Q7" s="2" t="s">
        <v>79</v>
      </c>
    </row>
    <row r="8" spans="1:17" x14ac:dyDescent="0.3">
      <c r="A8" s="31" t="s">
        <v>3</v>
      </c>
      <c r="B8" s="61"/>
      <c r="C8" s="68"/>
      <c r="E8" s="2" t="s">
        <v>116</v>
      </c>
      <c r="F8" s="2" t="s">
        <v>117</v>
      </c>
      <c r="G8" s="2" t="s">
        <v>79</v>
      </c>
      <c r="H8" s="2" t="s">
        <v>118</v>
      </c>
      <c r="I8" s="2">
        <v>5</v>
      </c>
      <c r="J8" s="2" t="s">
        <v>119</v>
      </c>
      <c r="K8" s="2" t="s">
        <v>79</v>
      </c>
      <c r="L8" s="2" t="s">
        <v>65</v>
      </c>
      <c r="M8" s="2" t="s">
        <v>79</v>
      </c>
      <c r="N8" s="2" t="s">
        <v>71</v>
      </c>
      <c r="O8" s="2" t="s">
        <v>120</v>
      </c>
      <c r="P8" s="2" t="s">
        <v>121</v>
      </c>
      <c r="Q8" s="2" t="s">
        <v>79</v>
      </c>
    </row>
    <row r="9" spans="1:17" x14ac:dyDescent="0.3">
      <c r="A9" s="37" t="s">
        <v>11</v>
      </c>
      <c r="B9" s="59"/>
      <c r="C9" s="70"/>
      <c r="E9" s="2" t="s">
        <v>123</v>
      </c>
      <c r="F9" s="2" t="s">
        <v>124</v>
      </c>
      <c r="H9" s="2" t="s">
        <v>125</v>
      </c>
      <c r="I9" s="2">
        <v>6</v>
      </c>
      <c r="J9" s="2" t="s">
        <v>126</v>
      </c>
      <c r="K9" s="2" t="s">
        <v>79</v>
      </c>
      <c r="L9" s="2" t="s">
        <v>66</v>
      </c>
      <c r="M9" s="2" t="s">
        <v>79</v>
      </c>
      <c r="N9" s="2" t="s">
        <v>72</v>
      </c>
      <c r="O9" s="2" t="s">
        <v>79</v>
      </c>
      <c r="Q9" s="2" t="s">
        <v>79</v>
      </c>
    </row>
    <row r="10" spans="1:17" x14ac:dyDescent="0.3">
      <c r="A10" s="37" t="s">
        <v>12</v>
      </c>
      <c r="B10" s="59"/>
      <c r="C10" s="70"/>
      <c r="E10" s="2" t="s">
        <v>128</v>
      </c>
      <c r="F10" s="2" t="s">
        <v>129</v>
      </c>
      <c r="I10" s="2">
        <v>7</v>
      </c>
      <c r="J10" s="2" t="s">
        <v>130</v>
      </c>
      <c r="K10" s="2" t="s">
        <v>79</v>
      </c>
      <c r="L10" s="3" t="s">
        <v>131</v>
      </c>
    </row>
    <row r="11" spans="1:17" x14ac:dyDescent="0.3">
      <c r="A11" s="37" t="s">
        <v>13</v>
      </c>
      <c r="B11" s="59"/>
      <c r="C11" s="70"/>
      <c r="E11" s="2" t="s">
        <v>132</v>
      </c>
      <c r="F11" s="2" t="s">
        <v>133</v>
      </c>
      <c r="I11" s="2">
        <v>8</v>
      </c>
      <c r="J11" s="2" t="s">
        <v>134</v>
      </c>
      <c r="K11" s="2" t="s">
        <v>79</v>
      </c>
    </row>
    <row r="12" spans="1:17" x14ac:dyDescent="0.3">
      <c r="A12" s="37" t="s">
        <v>14</v>
      </c>
      <c r="B12" s="59"/>
      <c r="C12" s="70"/>
      <c r="F12" s="2" t="s">
        <v>135</v>
      </c>
      <c r="I12" s="2">
        <v>9</v>
      </c>
      <c r="J12" s="2" t="s">
        <v>136</v>
      </c>
      <c r="K12" s="2" t="s">
        <v>79</v>
      </c>
      <c r="N12" s="2" t="s">
        <v>73</v>
      </c>
      <c r="O12" s="2" t="s">
        <v>79</v>
      </c>
    </row>
    <row r="13" spans="1:17" x14ac:dyDescent="0.3">
      <c r="A13" s="33" t="s">
        <v>15</v>
      </c>
      <c r="B13" s="58"/>
      <c r="C13" s="69"/>
      <c r="E13" s="2" t="s">
        <v>138</v>
      </c>
      <c r="F13" s="2" t="s">
        <v>139</v>
      </c>
      <c r="I13" s="2">
        <v>10</v>
      </c>
      <c r="J13" s="2" t="s">
        <v>140</v>
      </c>
      <c r="K13" s="2" t="s">
        <v>79</v>
      </c>
      <c r="N13" s="2" t="s">
        <v>74</v>
      </c>
      <c r="O13" s="2" t="s">
        <v>79</v>
      </c>
    </row>
    <row r="14" spans="1:17" x14ac:dyDescent="0.3">
      <c r="A14" s="37" t="s">
        <v>16</v>
      </c>
      <c r="B14" s="62"/>
      <c r="C14" s="70"/>
      <c r="E14" s="2" t="s">
        <v>142</v>
      </c>
      <c r="F14" s="2" t="s">
        <v>143</v>
      </c>
      <c r="G14" s="2" t="s">
        <v>79</v>
      </c>
      <c r="I14" s="2">
        <v>11</v>
      </c>
      <c r="J14" s="2" t="s">
        <v>144</v>
      </c>
      <c r="K14" s="2" t="s">
        <v>79</v>
      </c>
      <c r="N14" s="2" t="s">
        <v>75</v>
      </c>
      <c r="O14" s="2" t="s">
        <v>79</v>
      </c>
    </row>
    <row r="15" spans="1:17" x14ac:dyDescent="0.3">
      <c r="A15" s="37" t="s">
        <v>17</v>
      </c>
      <c r="B15" s="59"/>
      <c r="C15" s="70"/>
      <c r="E15" s="2" t="s">
        <v>145</v>
      </c>
      <c r="F15" s="2" t="s">
        <v>146</v>
      </c>
      <c r="I15" s="2">
        <v>12</v>
      </c>
      <c r="J15" s="2" t="s">
        <v>147</v>
      </c>
      <c r="N15" s="2" t="s">
        <v>76</v>
      </c>
    </row>
    <row r="16" spans="1:17" x14ac:dyDescent="0.3">
      <c r="A16" s="37" t="s">
        <v>18</v>
      </c>
      <c r="B16" s="59"/>
      <c r="C16" s="70"/>
      <c r="E16" s="2" t="s">
        <v>148</v>
      </c>
      <c r="F16" s="2" t="s">
        <v>66</v>
      </c>
      <c r="G16" s="2" t="s">
        <v>79</v>
      </c>
      <c r="H16" s="2" t="s">
        <v>79</v>
      </c>
      <c r="N16" s="2" t="s">
        <v>77</v>
      </c>
      <c r="O16" s="2" t="s">
        <v>79</v>
      </c>
    </row>
    <row r="17" spans="1:14" x14ac:dyDescent="0.3">
      <c r="A17" s="37" t="s">
        <v>19</v>
      </c>
      <c r="B17" s="59"/>
      <c r="C17" s="70" t="str">
        <f>IF(B17="Inna odpowiedź","Podaj własną odpowiedź","")</f>
        <v/>
      </c>
      <c r="E17" s="2" t="s">
        <v>149</v>
      </c>
    </row>
    <row r="18" spans="1:14" ht="16.2" x14ac:dyDescent="0.3">
      <c r="A18" s="33" t="s">
        <v>20</v>
      </c>
      <c r="B18" s="58"/>
      <c r="C18" s="69" t="s">
        <v>180</v>
      </c>
      <c r="E18" s="2" t="s">
        <v>122</v>
      </c>
    </row>
    <row r="19" spans="1:14" x14ac:dyDescent="0.3">
      <c r="A19" s="33" t="s">
        <v>21</v>
      </c>
      <c r="B19" s="60"/>
      <c r="C19" s="69"/>
      <c r="E19" s="2" t="s">
        <v>151</v>
      </c>
    </row>
    <row r="20" spans="1:14" x14ac:dyDescent="0.3">
      <c r="A20" s="33" t="s">
        <v>22</v>
      </c>
      <c r="B20" s="60"/>
      <c r="C20" s="69"/>
      <c r="E20" s="2" t="s">
        <v>152</v>
      </c>
    </row>
    <row r="21" spans="1:14" x14ac:dyDescent="0.3">
      <c r="A21" s="33" t="s">
        <v>23</v>
      </c>
      <c r="B21" s="60"/>
      <c r="C21" s="69"/>
      <c r="E21" s="2" t="s">
        <v>153</v>
      </c>
      <c r="G21" s="2" t="s">
        <v>79</v>
      </c>
    </row>
    <row r="22" spans="1:14" x14ac:dyDescent="0.3">
      <c r="A22" s="36" t="s">
        <v>24</v>
      </c>
      <c r="B22" s="60"/>
      <c r="C22" s="69"/>
      <c r="E22" s="2" t="s">
        <v>154</v>
      </c>
    </row>
    <row r="23" spans="1:14" x14ac:dyDescent="0.3">
      <c r="A23" s="117" t="str">
        <f>IF(OR(B22=K6,B22=K7),"Wybierz elementy, które wymagają naprawy/zmiany","")</f>
        <v/>
      </c>
      <c r="B23" s="63" t="str">
        <f>IF(A23="","","Wybierz z listy")</f>
        <v/>
      </c>
      <c r="C23" s="69"/>
      <c r="E23" s="2" t="s">
        <v>155</v>
      </c>
    </row>
    <row r="24" spans="1:14" x14ac:dyDescent="0.3">
      <c r="A24" s="117"/>
      <c r="B24" s="63" t="str">
        <f>IF(A23="","","Wybierz z listy")</f>
        <v/>
      </c>
      <c r="C24" s="69"/>
      <c r="E24" s="2" t="s">
        <v>156</v>
      </c>
    </row>
    <row r="25" spans="1:14" x14ac:dyDescent="0.3">
      <c r="A25" s="117"/>
      <c r="B25" s="63" t="str">
        <f>IF(A23="","","Wybierz z listy")</f>
        <v/>
      </c>
      <c r="C25" s="69"/>
      <c r="E25" s="2" t="s">
        <v>157</v>
      </c>
    </row>
    <row r="26" spans="1:14" x14ac:dyDescent="0.3">
      <c r="A26" s="117"/>
      <c r="B26" s="63" t="str">
        <f>IF(A23="","","Wybierz z listy")</f>
        <v/>
      </c>
      <c r="C26" s="69"/>
      <c r="E26" s="2" t="s">
        <v>158</v>
      </c>
    </row>
    <row r="27" spans="1:14" x14ac:dyDescent="0.3">
      <c r="A27" s="117"/>
      <c r="B27" s="63" t="str">
        <f>IF(A23="","","Wybierz z listy")</f>
        <v/>
      </c>
      <c r="C27" s="69"/>
      <c r="E27" s="2" t="s">
        <v>159</v>
      </c>
    </row>
    <row r="28" spans="1:14" x14ac:dyDescent="0.3">
      <c r="A28" s="117"/>
      <c r="B28" s="63" t="str">
        <f>IF(A23="","","Wybierz z listy")</f>
        <v/>
      </c>
      <c r="C28" s="69"/>
      <c r="E28" s="2" t="s">
        <v>160</v>
      </c>
      <c r="N28" s="4"/>
    </row>
    <row r="29" spans="1:14" x14ac:dyDescent="0.3">
      <c r="A29" s="31" t="s">
        <v>4</v>
      </c>
      <c r="B29" s="61"/>
      <c r="C29" s="68"/>
      <c r="N29" s="4"/>
    </row>
    <row r="30" spans="1:14" x14ac:dyDescent="0.3">
      <c r="A30" s="33" t="s">
        <v>26</v>
      </c>
      <c r="B30" s="60"/>
      <c r="C30" s="69"/>
      <c r="N30" s="4"/>
    </row>
    <row r="31" spans="1:14" x14ac:dyDescent="0.3">
      <c r="A31" s="33" t="str">
        <f>IF(OR(B30=H4,B30=H5),"Czy kwestie własnościowe są uregulowane?","")</f>
        <v/>
      </c>
      <c r="B31" s="58"/>
      <c r="C31" s="69"/>
      <c r="N31" s="4"/>
    </row>
    <row r="32" spans="1:14" x14ac:dyDescent="0.3">
      <c r="A32" s="33" t="s">
        <v>28</v>
      </c>
      <c r="B32" s="60"/>
      <c r="C32" s="69"/>
      <c r="N32" s="4"/>
    </row>
    <row r="33" spans="1:4" x14ac:dyDescent="0.3">
      <c r="A33" s="33" t="s">
        <v>29</v>
      </c>
      <c r="B33" s="60"/>
      <c r="C33" s="69"/>
    </row>
    <row r="34" spans="1:4" x14ac:dyDescent="0.3">
      <c r="A34" s="33" t="str">
        <f>IF(B33&gt;0,"Czy uzyskiwane jest świadczenie 500+?","")</f>
        <v/>
      </c>
      <c r="B34" s="58"/>
      <c r="C34" s="69"/>
    </row>
    <row r="35" spans="1:4" x14ac:dyDescent="0.3">
      <c r="A35" s="33" t="s">
        <v>31</v>
      </c>
      <c r="B35" s="60"/>
      <c r="C35" s="69"/>
    </row>
    <row r="36" spans="1:4" x14ac:dyDescent="0.3">
      <c r="A36" s="33" t="s">
        <v>32</v>
      </c>
      <c r="B36" s="60"/>
      <c r="C36" s="69"/>
    </row>
    <row r="37" spans="1:4" ht="28.8" x14ac:dyDescent="0.3">
      <c r="A37" s="33" t="s">
        <v>33</v>
      </c>
      <c r="B37" s="60"/>
      <c r="C37" s="69"/>
    </row>
    <row r="38" spans="1:4" x14ac:dyDescent="0.3">
      <c r="A38" s="33" t="s">
        <v>34</v>
      </c>
      <c r="B38" s="60"/>
      <c r="C38" s="69"/>
    </row>
    <row r="39" spans="1:4" x14ac:dyDescent="0.3">
      <c r="A39" s="33" t="str">
        <f>IF(B38="TAK","Czy w gospodarstwie domowym osoby niepełnosprawne są niepełnoletnie?","")</f>
        <v/>
      </c>
      <c r="B39" s="58"/>
      <c r="C39" s="69"/>
    </row>
    <row r="40" spans="1:4" x14ac:dyDescent="0.3">
      <c r="A40" s="33" t="str">
        <f>IF(B38="TAK","Czy osoby niepełnosprawne wymagają stałej pomocy opiekuna, który musiał (z tego powodu) zrezygnować z pracy?","")</f>
        <v/>
      </c>
      <c r="B40" s="58"/>
      <c r="C40" s="69"/>
    </row>
    <row r="41" spans="1:4" x14ac:dyDescent="0.3">
      <c r="A41" s="33" t="s">
        <v>37</v>
      </c>
      <c r="B41" s="60"/>
      <c r="C41" s="69"/>
    </row>
    <row r="42" spans="1:4" ht="28.8" x14ac:dyDescent="0.3">
      <c r="A42" s="33" t="s">
        <v>38</v>
      </c>
      <c r="B42" s="60"/>
      <c r="C42" s="69"/>
      <c r="D42" s="5"/>
    </row>
    <row r="43" spans="1:4" x14ac:dyDescent="0.3">
      <c r="A43" s="31" t="s">
        <v>5</v>
      </c>
      <c r="B43" s="61"/>
      <c r="C43" s="68"/>
    </row>
    <row r="44" spans="1:4" x14ac:dyDescent="0.3">
      <c r="A44" s="51" t="s">
        <v>162</v>
      </c>
      <c r="B44" s="64"/>
      <c r="C44" s="71"/>
    </row>
    <row r="45" spans="1:4" ht="28.8" x14ac:dyDescent="0.3">
      <c r="A45" s="41" t="s">
        <v>163</v>
      </c>
      <c r="B45" s="59"/>
      <c r="C45" s="72"/>
    </row>
    <row r="46" spans="1:4" x14ac:dyDescent="0.3">
      <c r="A46" s="43" t="str">
        <f>IF(OR($B$45=$E$8,$B$45=$E$9,$B$45=$E$10),"            Czy jest to kocioł:","")</f>
        <v/>
      </c>
      <c r="B46" s="65"/>
      <c r="C46" s="71"/>
    </row>
    <row r="47" spans="1:4" x14ac:dyDescent="0.3">
      <c r="A47" s="46" t="str">
        <f>IF(OR($B$45=$E$8,$B$45=$E$9,$B$45=$E$10),N4,"")</f>
        <v/>
      </c>
      <c r="B47" s="59" t="str">
        <f>IF(A47="","","Wybierz z listy")</f>
        <v/>
      </c>
      <c r="C47" s="70" t="str">
        <f>IF(B47=$E$4,"Podaj liczbę","")</f>
        <v/>
      </c>
    </row>
    <row r="48" spans="1:4" x14ac:dyDescent="0.3">
      <c r="A48" s="46" t="str">
        <f>IF(OR($B$45=$E$8,$B$45=$E$9,$B$45=$E$10),"Czy jest to kocioł: "&amp;N5,"")</f>
        <v/>
      </c>
      <c r="B48" s="59" t="str">
        <f t="shared" ref="B48:B51" si="0">IF(A48="","","Wybierz z listy")</f>
        <v/>
      </c>
      <c r="C48" s="70" t="str">
        <f t="shared" ref="C48:C51" si="1">IF(B48=$E$4,"Podaj liczbę","")</f>
        <v/>
      </c>
    </row>
    <row r="49" spans="1:3" x14ac:dyDescent="0.3">
      <c r="A49" s="46" t="str">
        <f>IF(OR($B$45=$E$8,$B$45=$E$9,$B$45=$E$10),"Czy jest to kocioł: "&amp;N6,"")</f>
        <v/>
      </c>
      <c r="B49" s="59"/>
      <c r="C49" s="70"/>
    </row>
    <row r="50" spans="1:3" x14ac:dyDescent="0.3">
      <c r="A50" s="46" t="str">
        <f>IF(OR($B$45=$E$8,$B$45=$E$9,$B$45=$E$10),"Czy jest to kocioł: "&amp;N7,"")</f>
        <v/>
      </c>
      <c r="B50" s="59" t="str">
        <f t="shared" si="0"/>
        <v/>
      </c>
      <c r="C50" s="70" t="str">
        <f t="shared" si="1"/>
        <v/>
      </c>
    </row>
    <row r="51" spans="1:3" x14ac:dyDescent="0.3">
      <c r="A51" s="46" t="str">
        <f>IF(OR($B$45=$E$8,$B$45=$E$9,$B$45=$E$10),"Czy jest to kocioł: "&amp;N8,"")</f>
        <v/>
      </c>
      <c r="B51" s="59" t="str">
        <f t="shared" si="0"/>
        <v/>
      </c>
      <c r="C51" s="70" t="str">
        <f t="shared" si="1"/>
        <v/>
      </c>
    </row>
    <row r="52" spans="1:3" x14ac:dyDescent="0.3">
      <c r="A52" s="47" t="str">
        <f>IF(OR($B$45=$E$8,$B$45=$E$9,$B$45=$E$10),"            Podaj rodzaje stosowanych/ego paliw/a","")</f>
        <v/>
      </c>
      <c r="B52" s="65"/>
      <c r="C52" s="71"/>
    </row>
    <row r="53" spans="1:3" x14ac:dyDescent="0.3">
      <c r="A53" s="46" t="str">
        <f>IF(OR($B$45=$E$8,$B$45=$E$9,$B$45=$E$10),N12,"")</f>
        <v/>
      </c>
      <c r="B53" s="59"/>
      <c r="C53" s="70"/>
    </row>
    <row r="54" spans="1:3" x14ac:dyDescent="0.3">
      <c r="A54" s="46" t="str">
        <f>IF(OR($B$45=$E$8,$B$45=$E$9,$B$45=$E$10),N13,"")</f>
        <v/>
      </c>
      <c r="B54" s="59" t="str">
        <f t="shared" ref="B54:B57" si="2">IF(A54="","","Wybierz z listy")</f>
        <v/>
      </c>
      <c r="C54" s="70" t="str">
        <f t="shared" ref="C54:C57" si="3">IF(B54=$E$4,"Podaj liczbę","")</f>
        <v/>
      </c>
    </row>
    <row r="55" spans="1:3" x14ac:dyDescent="0.3">
      <c r="A55" s="46" t="str">
        <f>IF(OR($B$45=$E$8,$B$45=$E$9,$B$45=$E$10),N14,"")</f>
        <v/>
      </c>
      <c r="B55" s="59" t="str">
        <f t="shared" si="2"/>
        <v/>
      </c>
      <c r="C55" s="70" t="str">
        <f t="shared" si="3"/>
        <v/>
      </c>
    </row>
    <row r="56" spans="1:3" x14ac:dyDescent="0.3">
      <c r="A56" s="46" t="str">
        <f>IF(OR($B$45=$E$8,$B$45=$E$9,$B$45=$E$10),N15,"")</f>
        <v/>
      </c>
      <c r="B56" s="59" t="str">
        <f t="shared" si="2"/>
        <v/>
      </c>
      <c r="C56" s="70" t="str">
        <f t="shared" si="3"/>
        <v/>
      </c>
    </row>
    <row r="57" spans="1:3" x14ac:dyDescent="0.3">
      <c r="A57" s="46" t="str">
        <f>IF(OR($B$45=$E$8,$B$45=$E$9,$B$45=$E$10),N16,"")</f>
        <v/>
      </c>
      <c r="B57" s="59" t="str">
        <f t="shared" si="2"/>
        <v/>
      </c>
      <c r="C57" s="70" t="str">
        <f t="shared" si="3"/>
        <v/>
      </c>
    </row>
    <row r="58" spans="1:3" ht="28.8" x14ac:dyDescent="0.3">
      <c r="A58" s="41" t="s">
        <v>164</v>
      </c>
      <c r="B58" s="59"/>
      <c r="C58" s="72"/>
    </row>
    <row r="59" spans="1:3" x14ac:dyDescent="0.3">
      <c r="A59" s="43" t="str">
        <f>IF(OR($B$58=$E$8,$B$58=$E$9,$B$58=$E$10),"            Czy jest to kocioł:","")</f>
        <v/>
      </c>
      <c r="B59" s="65"/>
      <c r="C59" s="71"/>
    </row>
    <row r="60" spans="1:3" x14ac:dyDescent="0.3">
      <c r="A60" s="46" t="str">
        <f>IF(OR($B$58=$E$8,$B$58=$E$9,$B$58=$E$10),N4,"")</f>
        <v/>
      </c>
      <c r="B60" s="59" t="str">
        <f t="shared" ref="B60:B64" si="4">IF(A60="","","Wybierz z listy")</f>
        <v/>
      </c>
      <c r="C60" s="70" t="str">
        <f>IF(B60=$E$4,"Podaj liczbę","")</f>
        <v/>
      </c>
    </row>
    <row r="61" spans="1:3" x14ac:dyDescent="0.3">
      <c r="A61" s="46" t="str">
        <f>IF(OR($B$58=$E$8,$B$58=$E$9,$B$58=$E$10),N5,"")</f>
        <v/>
      </c>
      <c r="B61" s="59" t="str">
        <f t="shared" si="4"/>
        <v/>
      </c>
      <c r="C61" s="70" t="str">
        <f t="shared" ref="C61:C64" si="5">IF(B61=$E$4,"Podaj liczbę","")</f>
        <v/>
      </c>
    </row>
    <row r="62" spans="1:3" x14ac:dyDescent="0.3">
      <c r="A62" s="46" t="str">
        <f>IF(OR($B$58=$E$8,$B$58=$E$9,$B$58=$E$10),N6,"")</f>
        <v/>
      </c>
      <c r="B62" s="59" t="str">
        <f t="shared" si="4"/>
        <v/>
      </c>
      <c r="C62" s="70" t="str">
        <f t="shared" si="5"/>
        <v/>
      </c>
    </row>
    <row r="63" spans="1:3" x14ac:dyDescent="0.3">
      <c r="A63" s="46" t="str">
        <f>IF(OR($B$58=$E$8,$B$58=$E$9,$B$58=$E$10),N7,"")</f>
        <v/>
      </c>
      <c r="B63" s="59"/>
      <c r="C63" s="70"/>
    </row>
    <row r="64" spans="1:3" x14ac:dyDescent="0.3">
      <c r="A64" s="46" t="str">
        <f>IF(OR($B$58=$E$8,$B$58=$E$9,$B$58=$E$10),N8,"")</f>
        <v/>
      </c>
      <c r="B64" s="59" t="str">
        <f t="shared" si="4"/>
        <v/>
      </c>
      <c r="C64" s="70" t="str">
        <f t="shared" si="5"/>
        <v/>
      </c>
    </row>
    <row r="65" spans="1:3" x14ac:dyDescent="0.3">
      <c r="A65" s="47" t="str">
        <f>IF(OR($B$58=$E$8,$B$58=$E$9,$B$58=$E$10),"            Podaj rodzaje stosowanych/ego paliw/a","")</f>
        <v/>
      </c>
      <c r="B65" s="65"/>
      <c r="C65" s="71"/>
    </row>
    <row r="66" spans="1:3" x14ac:dyDescent="0.3">
      <c r="A66" s="46" t="str">
        <f>IF(OR($B$58=$E$8,$B$58=$E$9,$B$58=$E$10),N12,"")</f>
        <v/>
      </c>
      <c r="B66" s="59" t="str">
        <f t="shared" ref="B66:B70" si="6">IF(A66="","","Wybierz z listy")</f>
        <v/>
      </c>
      <c r="C66" s="70" t="str">
        <f t="shared" ref="C66:C70" si="7">IF(B66=$E$4,"Podaj liczbę","")</f>
        <v/>
      </c>
    </row>
    <row r="67" spans="1:3" x14ac:dyDescent="0.3">
      <c r="A67" s="46" t="str">
        <f>IF(OR($B$58=$E$8,$B$58=$E$9,$B$58=$E$10),N13,"")</f>
        <v/>
      </c>
      <c r="B67" s="59" t="str">
        <f t="shared" si="6"/>
        <v/>
      </c>
      <c r="C67" s="70" t="str">
        <f t="shared" si="7"/>
        <v/>
      </c>
    </row>
    <row r="68" spans="1:3" x14ac:dyDescent="0.3">
      <c r="A68" s="46" t="str">
        <f>IF(OR($B$58=$E$8,$B$58=$E$9,$B$58=$E$10),N14,"")</f>
        <v/>
      </c>
      <c r="B68" s="59"/>
      <c r="C68" s="70"/>
    </row>
    <row r="69" spans="1:3" x14ac:dyDescent="0.3">
      <c r="A69" s="46" t="str">
        <f>IF(OR($B$58=$E$8,$B$58=$E$9,$B$58=$E$10),N15,"")</f>
        <v/>
      </c>
      <c r="B69" s="59" t="str">
        <f t="shared" si="6"/>
        <v/>
      </c>
      <c r="C69" s="70" t="str">
        <f t="shared" si="7"/>
        <v/>
      </c>
    </row>
    <row r="70" spans="1:3" x14ac:dyDescent="0.3">
      <c r="A70" s="46" t="str">
        <f>IF(OR($B$58=$E$8,$B$58=$E$9,$B$58=$E$10),N16,"")</f>
        <v/>
      </c>
      <c r="B70" s="59" t="str">
        <f t="shared" si="6"/>
        <v/>
      </c>
      <c r="C70" s="70" t="str">
        <f t="shared" si="7"/>
        <v/>
      </c>
    </row>
    <row r="71" spans="1:3" x14ac:dyDescent="0.3">
      <c r="A71" s="41" t="s">
        <v>165</v>
      </c>
      <c r="B71" s="59"/>
      <c r="C71" s="72" t="str">
        <f>IF(B71=$E$11,"Nie dotyczy",IF(B71="","","Podaj liczbę"))</f>
        <v/>
      </c>
    </row>
    <row r="72" spans="1:3" x14ac:dyDescent="0.3">
      <c r="A72" s="41" t="s">
        <v>166</v>
      </c>
      <c r="B72" s="59"/>
      <c r="C72" s="72" t="str">
        <f t="shared" ref="C72:C79" si="8">IF(B72=$E$11,"Nie dotyczy",IF(B72="","","Podaj liczbę"))</f>
        <v/>
      </c>
    </row>
    <row r="73" spans="1:3" x14ac:dyDescent="0.3">
      <c r="A73" s="37" t="s">
        <v>167</v>
      </c>
      <c r="B73" s="59"/>
      <c r="C73" s="72" t="str">
        <f t="shared" si="8"/>
        <v/>
      </c>
    </row>
    <row r="74" spans="1:3" x14ac:dyDescent="0.3">
      <c r="A74" s="37" t="s">
        <v>168</v>
      </c>
      <c r="B74" s="59"/>
      <c r="C74" s="72" t="str">
        <f t="shared" si="8"/>
        <v/>
      </c>
    </row>
    <row r="75" spans="1:3" x14ac:dyDescent="0.3">
      <c r="A75" s="37" t="s">
        <v>169</v>
      </c>
      <c r="B75" s="59"/>
      <c r="C75" s="72" t="str">
        <f t="shared" si="8"/>
        <v/>
      </c>
    </row>
    <row r="76" spans="1:3" x14ac:dyDescent="0.3">
      <c r="A76" s="37" t="s">
        <v>170</v>
      </c>
      <c r="B76" s="59"/>
      <c r="C76" s="72" t="str">
        <f t="shared" si="8"/>
        <v/>
      </c>
    </row>
    <row r="77" spans="1:3" ht="28.8" x14ac:dyDescent="0.3">
      <c r="A77" s="37" t="s">
        <v>171</v>
      </c>
      <c r="B77" s="59"/>
      <c r="C77" s="72" t="str">
        <f t="shared" si="8"/>
        <v/>
      </c>
    </row>
    <row r="78" spans="1:3" x14ac:dyDescent="0.3">
      <c r="A78" s="37" t="s">
        <v>172</v>
      </c>
      <c r="B78" s="59"/>
      <c r="C78" s="72" t="str">
        <f t="shared" si="8"/>
        <v/>
      </c>
    </row>
    <row r="79" spans="1:3" x14ac:dyDescent="0.3">
      <c r="A79" s="37" t="s">
        <v>173</v>
      </c>
      <c r="B79" s="59"/>
      <c r="C79" s="72" t="str">
        <f t="shared" si="8"/>
        <v/>
      </c>
    </row>
    <row r="80" spans="1:3" x14ac:dyDescent="0.3">
      <c r="A80" s="48" t="s">
        <v>40</v>
      </c>
      <c r="B80" s="65"/>
      <c r="C80" s="71"/>
    </row>
    <row r="81" spans="1:4" x14ac:dyDescent="0.3">
      <c r="A81" s="37" t="s">
        <v>174</v>
      </c>
      <c r="B81" s="59"/>
      <c r="C81" s="70"/>
    </row>
    <row r="82" spans="1:4" x14ac:dyDescent="0.3">
      <c r="A82" s="37" t="s">
        <v>175</v>
      </c>
      <c r="B82" s="59"/>
      <c r="C82" s="70"/>
    </row>
    <row r="83" spans="1:4" x14ac:dyDescent="0.3">
      <c r="A83" s="37" t="s">
        <v>176</v>
      </c>
      <c r="B83" s="59"/>
      <c r="C83" s="70"/>
    </row>
    <row r="84" spans="1:4" x14ac:dyDescent="0.3">
      <c r="A84" s="33" t="s">
        <v>41</v>
      </c>
      <c r="B84" s="58"/>
      <c r="C84" s="69" t="s">
        <v>177</v>
      </c>
      <c r="D84" s="5"/>
    </row>
    <row r="85" spans="1:4" x14ac:dyDescent="0.3">
      <c r="A85" s="33" t="s">
        <v>42</v>
      </c>
      <c r="B85" s="58"/>
      <c r="C85" s="69" t="s">
        <v>177</v>
      </c>
    </row>
    <row r="86" spans="1:4" x14ac:dyDescent="0.3">
      <c r="A86" s="33" t="s">
        <v>43</v>
      </c>
      <c r="B86" s="60"/>
      <c r="C86" s="69"/>
    </row>
    <row r="87" spans="1:4" x14ac:dyDescent="0.3">
      <c r="A87" s="33" t="s">
        <v>44</v>
      </c>
      <c r="B87" s="60"/>
      <c r="C87" s="69"/>
    </row>
    <row r="88" spans="1:4" ht="14.4" customHeight="1" x14ac:dyDescent="0.3">
      <c r="A88" s="118" t="s">
        <v>178</v>
      </c>
      <c r="B88" s="119"/>
      <c r="C88" s="120"/>
      <c r="D88" s="5"/>
    </row>
    <row r="89" spans="1:4" ht="15" thickBot="1" x14ac:dyDescent="0.35">
      <c r="A89" s="54" t="s">
        <v>179</v>
      </c>
      <c r="B89" s="66"/>
      <c r="C89" s="73"/>
    </row>
  </sheetData>
  <dataConsolidate/>
  <mergeCells count="4">
    <mergeCell ref="A1:C1"/>
    <mergeCell ref="A2:C2"/>
    <mergeCell ref="A23:A28"/>
    <mergeCell ref="A88:C88"/>
  </mergeCells>
  <conditionalFormatting sqref="B31">
    <cfRule type="containsText" dxfId="22" priority="17" operator="containsText" text="Wybierz z listy">
      <formula>NOT(ISERROR(SEARCH("Wybierz z listy",B31)))</formula>
    </cfRule>
    <cfRule type="containsBlanks" dxfId="21" priority="20">
      <formula>LEN(TRIM(B31))=0</formula>
    </cfRule>
  </conditionalFormatting>
  <conditionalFormatting sqref="C7">
    <cfRule type="containsText" dxfId="20" priority="16" operator="containsText" text="Podaj własną odpowiedź">
      <formula>NOT(ISERROR(SEARCH("Podaj własną odpowiedź",C7)))</formula>
    </cfRule>
    <cfRule type="containsBlanks" dxfId="19" priority="21">
      <formula>LEN(TRIM(C7))=0</formula>
    </cfRule>
  </conditionalFormatting>
  <conditionalFormatting sqref="C17">
    <cfRule type="containsText" dxfId="18" priority="15" operator="containsText" text="Podaj własną odpowiedź">
      <formula>NOT(ISERROR(SEARCH("Podaj własną odpowiedź",C17)))</formula>
    </cfRule>
    <cfRule type="containsBlanks" dxfId="17" priority="22">
      <formula>LEN(TRIM(C17))=0</formula>
    </cfRule>
  </conditionalFormatting>
  <conditionalFormatting sqref="A23">
    <cfRule type="containsBlanks" dxfId="16" priority="18">
      <formula>LEN(TRIM(A23))=0</formula>
    </cfRule>
  </conditionalFormatting>
  <conditionalFormatting sqref="B23:B28">
    <cfRule type="notContainsBlanks" dxfId="15" priority="1">
      <formula>LEN(TRIM(B23))&gt;0</formula>
    </cfRule>
    <cfRule type="containsText" dxfId="14" priority="14" operator="containsText" text="Wybierz z listy">
      <formula>NOT(ISERROR(SEARCH("Wybierz z listy",B23)))</formula>
    </cfRule>
    <cfRule type="containsBlanks" dxfId="13" priority="19">
      <formula>LEN(TRIM(B23))=0</formula>
    </cfRule>
  </conditionalFormatting>
  <conditionalFormatting sqref="A33:A34">
    <cfRule type="containsBlanks" dxfId="12" priority="13">
      <formula>LEN(TRIM(A33))=0</formula>
    </cfRule>
  </conditionalFormatting>
  <conditionalFormatting sqref="B39:B40">
    <cfRule type="containsText" dxfId="11" priority="11" operator="containsText" text="Wybierz z listy">
      <formula>NOT(ISERROR(SEARCH("Wybierz z listy",B39)))</formula>
    </cfRule>
    <cfRule type="containsBlanks" dxfId="10" priority="12">
      <formula>LEN(TRIM(B39))=0</formula>
    </cfRule>
  </conditionalFormatting>
  <conditionalFormatting sqref="C58 C45 C71:C79">
    <cfRule type="cellIs" dxfId="9" priority="10" operator="equal">
      <formula>"Nie dotyczy"</formula>
    </cfRule>
  </conditionalFormatting>
  <conditionalFormatting sqref="B46:B57">
    <cfRule type="containsText" dxfId="8" priority="9" operator="containsText" text="Wybierz z listy">
      <formula>NOT(ISERROR(SEARCH("Wybierz z listy",B46)))</formula>
    </cfRule>
    <cfRule type="containsBlanks" dxfId="7" priority="23">
      <formula>LEN(TRIM(B46))=0</formula>
    </cfRule>
  </conditionalFormatting>
  <conditionalFormatting sqref="C46:C57">
    <cfRule type="containsText" dxfId="6" priority="8" operator="containsText" text="Podaj liczbę">
      <formula>NOT(ISERROR(SEARCH("Podaj liczbę",C46)))</formula>
    </cfRule>
  </conditionalFormatting>
  <conditionalFormatting sqref="B59:B70">
    <cfRule type="containsText" dxfId="5" priority="7" operator="containsText" text="Wybierz z listy">
      <formula>NOT(ISERROR(SEARCH("Wybierz z listy",B59)))</formula>
    </cfRule>
  </conditionalFormatting>
  <conditionalFormatting sqref="C59:C70">
    <cfRule type="containsText" dxfId="4" priority="6" operator="containsText" text="Podaj liczbę">
      <formula>NOT(ISERROR(SEARCH("Podaj liczbę",C59)))</formula>
    </cfRule>
  </conditionalFormatting>
  <conditionalFormatting sqref="B80">
    <cfRule type="containsText" dxfId="3" priority="5" operator="containsText" text="Wybierz z listy">
      <formula>NOT(ISERROR(SEARCH("Wybierz z listy",B80)))</formula>
    </cfRule>
  </conditionalFormatting>
  <conditionalFormatting sqref="C80">
    <cfRule type="containsText" dxfId="2" priority="4" operator="containsText" text="Podaj liczbę">
      <formula>NOT(ISERROR(SEARCH("Podaj liczbę",C80)))</formula>
    </cfRule>
  </conditionalFormatting>
  <conditionalFormatting sqref="B34">
    <cfRule type="containsText" dxfId="1" priority="2" operator="containsText" text="Wybierz z listy">
      <formula>NOT(ISERROR(SEARCH("Wybierz z listy",B34)))</formula>
    </cfRule>
    <cfRule type="containsBlanks" dxfId="0" priority="3">
      <formula>LEN(TRIM(B34))=0</formula>
    </cfRule>
  </conditionalFormatting>
  <dataValidations count="15">
    <dataValidation type="list" allowBlank="1" showInputMessage="1" showErrorMessage="1" prompt="Wybierz z listy" sqref="B81:B83 B41 B20:B21 B35:B38" xr:uid="{516E35E7-1EB5-4DDD-8EE9-0C05F0B75EC1}">
      <formula1>$E$4:$E$5</formula1>
    </dataValidation>
    <dataValidation type="list" errorStyle="warning" allowBlank="1" showInputMessage="1" showErrorMessage="1" prompt="Wybierz z listy" sqref="B31 B34 B66:B70 B39:B40 B53:B57 B47:B51 B60:B64" xr:uid="{FF645B47-E6CE-44DC-95FB-CB22F5BCC659}">
      <formula1>$E$4:$E$5</formula1>
    </dataValidation>
    <dataValidation type="list" allowBlank="1" showInputMessage="1" showErrorMessage="1" prompt="Wybierz z listy" sqref="B45 B71:B79 B58" xr:uid="{6F53CA98-A64E-4AE3-9253-CF8CACC215F6}">
      <formula1>$E$8:$E$11</formula1>
    </dataValidation>
    <dataValidation type="list" allowBlank="1" showInputMessage="1" showErrorMessage="1" prompt="Wybierz z listy" sqref="B22" xr:uid="{C863FC86-DA39-45C0-84CB-A946D0A42ED4}">
      <formula1>$K$4:$K$7</formula1>
    </dataValidation>
    <dataValidation type="list" allowBlank="1" showInputMessage="1" showErrorMessage="1" prompt="Wybierz z listy" sqref="B42" xr:uid="{43A6BC18-01A6-4D56-8576-EEDD8EFB86B5}">
      <formula1>$M$4:$M$7</formula1>
    </dataValidation>
    <dataValidation type="list" errorStyle="warning" allowBlank="1" showInputMessage="1" showErrorMessage="1" errorTitle="Inna wartość!" error="Jeżeli odpowiedzi nie ma na liście, wybierz &quot;inny&quot; i wpisz obok jaki." prompt="Wybierz z listy" sqref="B17" xr:uid="{B9DF674B-C052-4D89-B05A-3CC5F8400306}">
      <formula1>$G$4:$G$7</formula1>
    </dataValidation>
    <dataValidation type="list" errorStyle="warning" allowBlank="1" showInputMessage="1" showErrorMessage="1" errorTitle="Inna wartość!" error="Jeżeli odpowiedzi na nie ma liście, wybierz opcję &quot;inna odpowiedź&quot; i wpisz obok właściwą odpowiedź." prompt="Wybierz z listy" sqref="B7" xr:uid="{54D10C21-2186-4048-8E07-B83E21FF3F2D}">
      <formula1>$F$4:$F$16</formula1>
    </dataValidation>
    <dataValidation type="list" errorStyle="warning" allowBlank="1" showInputMessage="1" showErrorMessage="1" errorTitle="Inna wartość!" error="Jeżeli odpowiedzi na nie ma liście, wybierz opcję &quot;inna odpowiedź&quot; i wpisz obok właściwą odpowiedź." prompt="Wybierz z listy" sqref="B23:B28" xr:uid="{30304397-37B2-4921-BB4F-A83CA4ED5066}">
      <formula1>$L$4:$L$10</formula1>
    </dataValidation>
    <dataValidation type="list" allowBlank="1" showInputMessage="1" showErrorMessage="1" prompt="Wybierz z listy" sqref="B30" xr:uid="{182DC277-0953-4ECD-895C-313866718763}">
      <formula1>$H$4:$H$9</formula1>
    </dataValidation>
    <dataValidation type="list" allowBlank="1" showInputMessage="1" showErrorMessage="1" prompt="Wybierz z listy" sqref="B86" xr:uid="{AA11E60C-D7EC-4DA0-A687-05D60B12B642}">
      <formula1>$O$4:$O$8</formula1>
    </dataValidation>
    <dataValidation type="list" allowBlank="1" showInputMessage="1" showErrorMessage="1" prompt="Wybierz z listy" sqref="B87" xr:uid="{061EFBAF-DF49-4BFA-90E8-F38AD1D670FF}">
      <formula1>$P$4:$P$8</formula1>
    </dataValidation>
    <dataValidation type="list" allowBlank="1" showInputMessage="1" showErrorMessage="1" prompt="Wybierz z listy" sqref="B19" xr:uid="{86EEB102-08BE-4961-AAF1-AD4EFBE5AB54}">
      <formula1>$J$4:$J$15</formula1>
    </dataValidation>
    <dataValidation type="list" errorStyle="warning" allowBlank="1" showInputMessage="1" showErrorMessage="1" errorTitle="Inna wartość!" error="Jeżeli odpowiedzi nie ma na liście, wpisz odpowiednią wartość." prompt="Wybierz z listy" sqref="B32" xr:uid="{4C77BA10-91AA-4969-949B-B78E0BAF5A5B}">
      <formula1>$I$4:$I$15</formula1>
    </dataValidation>
    <dataValidation type="list" errorStyle="warning" allowBlank="1" showInputMessage="1" showErrorMessage="1" errorTitle="Inna wartość!" error="Jeżeli odpowiedzi nie ma na liście, wpisz odpowiednią wartość." prompt="Wybierz z listy" sqref="B33" xr:uid="{C3A709D2-38EA-46AD-852C-D3994BC39FE4}">
      <formula1>$I$3:$I$13</formula1>
    </dataValidation>
    <dataValidation type="list" allowBlank="1" showInputMessage="1" showErrorMessage="1" sqref="B9" xr:uid="{E523493D-090D-4F61-A51E-C3537D43A7F0}">
      <formula1>$E$13:$E$28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pageOrder="overThenDown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88EEED746A23409D3B3BFE5BECD0CA" ma:contentTypeVersion="2" ma:contentTypeDescription="Utwórz nowy dokument." ma:contentTypeScope="" ma:versionID="9189c4d5aa3ca706f6ef1a8f708f3933">
  <xsd:schema xmlns:xsd="http://www.w3.org/2001/XMLSchema" xmlns:xs="http://www.w3.org/2001/XMLSchema" xmlns:p="http://schemas.microsoft.com/office/2006/metadata/properties" xmlns:ns2="1dd02591-1870-47f5-9f47-a1dc1fb08eca" targetNamespace="http://schemas.microsoft.com/office/2006/metadata/properties" ma:root="true" ma:fieldsID="13d0f0e2f926b31f541e7dd372b7cd5c" ns2:_="">
    <xsd:import namespace="1dd02591-1870-47f5-9f47-a1dc1fb08e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02591-1870-47f5-9f47-a1dc1fb08e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8DC30-A287-4F67-AD20-60CE5511E54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d02591-1870-47f5-9f47-a1dc1fb08eca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BB0B90-A783-4AB4-81DF-B3CE8E752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7420EC-79A5-4E0F-BD01-6F34AEF5F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02591-1870-47f5-9f47-a1dc1fb08e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Instrukcja</vt:lpstr>
      <vt:lpstr>Podsumowanie</vt:lpstr>
      <vt:lpstr>Ankieta</vt:lpstr>
      <vt:lpstr>Ankieta (2)</vt:lpstr>
      <vt:lpstr>Ankieta (3)</vt:lpstr>
      <vt:lpstr>Ankieta!Obszar_wydruku</vt:lpstr>
      <vt:lpstr>'Ankieta (2)'!Obszar_wydruku</vt:lpstr>
      <vt:lpstr>'Ankieta (3)'!Obszar_wydruku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wierzcholowska-dziedzc</dc:creator>
  <cp:keywords/>
  <dc:description/>
  <cp:lastModifiedBy>Anna Wierzchołowska</cp:lastModifiedBy>
  <cp:revision/>
  <dcterms:created xsi:type="dcterms:W3CDTF">2021-05-27T06:46:06Z</dcterms:created>
  <dcterms:modified xsi:type="dcterms:W3CDTF">2021-06-07T10:54:08Z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0x010100AA88EEED746A23409D3B3BFE5BECD0CA</vt:lpwstr>
  </property>
</Properties>
</file>